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a70863\Documents\Rozpočet 2017\Návrh progr.rozpočtu 2017-2019\Investície\"/>
    </mc:Choice>
  </mc:AlternateContent>
  <bookViews>
    <workbookView xWindow="240" yWindow="120" windowWidth="20115" windowHeight="7485" activeTab="2"/>
  </bookViews>
  <sheets>
    <sheet name="PD" sheetId="1" r:id="rId1"/>
    <sheet name="Inžinierske činnosti" sheetId="2" r:id="rId2"/>
    <sheet name="Real.stavieb+REKAPITULÁCIA" sheetId="3" r:id="rId3"/>
  </sheets>
  <calcPr calcId="152511"/>
</workbook>
</file>

<file path=xl/calcChain.xml><?xml version="1.0" encoding="utf-8"?>
<calcChain xmlns="http://schemas.openxmlformats.org/spreadsheetml/2006/main">
  <c r="D53" i="3" l="1"/>
  <c r="D49" i="3"/>
  <c r="D51" i="3"/>
  <c r="B51" i="3"/>
  <c r="D17" i="3"/>
  <c r="D18" i="3"/>
  <c r="D15" i="3"/>
  <c r="D8" i="3"/>
  <c r="D7" i="3"/>
  <c r="D6" i="3"/>
  <c r="B33" i="3"/>
  <c r="D34" i="3" l="1"/>
  <c r="D26" i="3"/>
  <c r="D44" i="3"/>
  <c r="D45" i="3"/>
  <c r="D42" i="3"/>
  <c r="D6" i="1"/>
  <c r="D5" i="1"/>
  <c r="D5" i="3" l="1"/>
  <c r="D41" i="3"/>
  <c r="D37" i="3"/>
  <c r="D35" i="3"/>
  <c r="D31" i="3"/>
  <c r="D28" i="3"/>
  <c r="D23" i="3"/>
  <c r="D22" i="3"/>
  <c r="D19" i="3"/>
  <c r="D14" i="3"/>
  <c r="D12" i="3"/>
  <c r="D11" i="3"/>
  <c r="D4" i="3"/>
  <c r="D3" i="3" l="1"/>
  <c r="D33" i="3"/>
  <c r="D10" i="3"/>
  <c r="D21" i="3"/>
  <c r="D15" i="1"/>
  <c r="B25" i="3"/>
  <c r="D5" i="2"/>
  <c r="B21" i="3" l="1"/>
  <c r="B10" i="3"/>
  <c r="B3" i="3"/>
  <c r="B39" i="3" l="1"/>
  <c r="B52" i="3" s="1"/>
  <c r="D25" i="3"/>
  <c r="D10" i="1" l="1"/>
  <c r="B13" i="1"/>
  <c r="B17" i="1" s="1"/>
  <c r="B50" i="3" s="1"/>
  <c r="B54" i="3" s="1"/>
  <c r="D12" i="1"/>
  <c r="D7" i="1"/>
  <c r="D39" i="3" l="1"/>
  <c r="D52" i="3" s="1"/>
  <c r="D13" i="1"/>
  <c r="D17" i="1" s="1"/>
  <c r="D50" i="3" s="1"/>
  <c r="D54" i="3" l="1"/>
</calcChain>
</file>

<file path=xl/sharedStrings.xml><?xml version="1.0" encoding="utf-8"?>
<sst xmlns="http://schemas.openxmlformats.org/spreadsheetml/2006/main" count="113" uniqueCount="86">
  <si>
    <t>Komplexná rekonštrukcia budovy MsKS</t>
  </si>
  <si>
    <t>Mestská tržnica</t>
  </si>
  <si>
    <t>Protipovodňová ochrana mesta - suché poldre</t>
  </si>
  <si>
    <t>Názov inžinierskej činnosti</t>
  </si>
  <si>
    <t>Ulica Mlynská (vybudovanie chodníka)</t>
  </si>
  <si>
    <t xml:space="preserve">Výmena živičného krytu </t>
  </si>
  <si>
    <t>Rekonštrukcia a budovanie miestnych komunikácií a chodníkov</t>
  </si>
  <si>
    <t>Skládka inertného odpadu</t>
  </si>
  <si>
    <t xml:space="preserve">Rekonštrukcie budov </t>
  </si>
  <si>
    <t>Investičné akcie - návrh (Zásobník projektov)</t>
  </si>
  <si>
    <t>Realizácia nových stavieb</t>
  </si>
  <si>
    <t>Spolu</t>
  </si>
  <si>
    <t>Územný plán zóny - vypracovanie projektu (637)</t>
  </si>
  <si>
    <t>Projektové dokumentácie - vypracovanie</t>
  </si>
  <si>
    <t>Inžinierske činnosti</t>
  </si>
  <si>
    <t>Splátka kúpnej ceny za Závodný klub</t>
  </si>
  <si>
    <t>Nákup pozemkov</t>
  </si>
  <si>
    <t>Výdavok na inžinierske činnosti v € - rozpočet 2017</t>
  </si>
  <si>
    <t>Geodetické zamerania</t>
  </si>
  <si>
    <t>Názov programu/EK</t>
  </si>
  <si>
    <r>
      <rPr>
        <b/>
        <sz val="11"/>
        <color theme="1"/>
        <rFont val="Calibri"/>
        <family val="2"/>
        <charset val="238"/>
        <scheme val="minor"/>
      </rPr>
      <t>1.7</t>
    </r>
    <r>
      <rPr>
        <sz val="11"/>
        <color theme="1"/>
        <rFont val="Calibri"/>
        <family val="2"/>
        <charset val="238"/>
        <scheme val="minor"/>
      </rPr>
      <t xml:space="preserve"> Manažment investícií                    </t>
    </r>
    <r>
      <rPr>
        <b/>
        <sz val="11"/>
        <color theme="1"/>
        <rFont val="Calibri"/>
        <family val="2"/>
        <charset val="238"/>
        <scheme val="minor"/>
      </rPr>
      <t xml:space="preserve"> 630</t>
    </r>
    <r>
      <rPr>
        <sz val="11"/>
        <color theme="1"/>
        <rFont val="Calibri"/>
        <family val="2"/>
        <charset val="238"/>
        <scheme val="minor"/>
      </rPr>
      <t xml:space="preserve"> Tovary a služby</t>
    </r>
  </si>
  <si>
    <t>Návrh ulice Vajanského</t>
  </si>
  <si>
    <t>Chodník vedľ štátnej cesty Fiľakovo-Biskupice</t>
  </si>
  <si>
    <t>Parkovisko FL 66-74</t>
  </si>
  <si>
    <t>Denný stacionár (Akčný plán)</t>
  </si>
  <si>
    <t>Kolombárium - urnový háj</t>
  </si>
  <si>
    <t>Výdavok na vypracovanie PD podľa programov v € - rozpočet 2017</t>
  </si>
  <si>
    <r>
      <rPr>
        <b/>
        <sz val="11"/>
        <color theme="1"/>
        <rFont val="Calibri"/>
        <family val="2"/>
        <charset val="238"/>
        <scheme val="minor"/>
      </rPr>
      <t>12.6.</t>
    </r>
    <r>
      <rPr>
        <sz val="11"/>
        <color theme="1"/>
        <rFont val="Calibri"/>
        <family val="2"/>
        <charset val="238"/>
        <scheme val="minor"/>
      </rPr>
      <t xml:space="preserve"> Denné centrum/716</t>
    </r>
  </si>
  <si>
    <r>
      <rPr>
        <b/>
        <sz val="11"/>
        <color theme="1"/>
        <rFont val="Calibri"/>
        <family val="2"/>
        <charset val="238"/>
        <scheme val="minor"/>
      </rPr>
      <t>6.11.</t>
    </r>
    <r>
      <rPr>
        <sz val="11"/>
        <color theme="1"/>
        <rFont val="Calibri"/>
        <family val="2"/>
        <charset val="238"/>
        <scheme val="minor"/>
      </rPr>
      <t xml:space="preserve"> Správa pohrebísk, cintorínske služby/ 716</t>
    </r>
  </si>
  <si>
    <r>
      <t xml:space="preserve">7.1. </t>
    </r>
    <r>
      <rPr>
        <sz val="11"/>
        <color theme="1"/>
        <rFont val="Calibri"/>
        <family val="2"/>
        <charset val="238"/>
        <scheme val="minor"/>
      </rPr>
      <t>Výstavba miestnych komunikácií/716</t>
    </r>
  </si>
  <si>
    <r>
      <t>10.1.</t>
    </r>
    <r>
      <rPr>
        <sz val="11"/>
        <color theme="1"/>
        <rFont val="Calibri"/>
        <family val="2"/>
        <charset val="238"/>
        <scheme val="minor"/>
      </rPr>
      <t xml:space="preserve"> Kultúra v meste (MsKS)/716</t>
    </r>
  </si>
  <si>
    <r>
      <rPr>
        <b/>
        <sz val="11"/>
        <color theme="1"/>
        <rFont val="Calibri"/>
        <family val="2"/>
        <charset val="238"/>
        <scheme val="minor"/>
      </rPr>
      <t xml:space="preserve">11.4. </t>
    </r>
    <r>
      <rPr>
        <sz val="11"/>
        <color theme="1"/>
        <rFont val="Calibri"/>
        <family val="2"/>
        <charset val="238"/>
        <scheme val="minor"/>
      </rPr>
      <t>Ochrana prírody a krajiny/716</t>
    </r>
  </si>
  <si>
    <r>
      <rPr>
        <b/>
        <sz val="11"/>
        <color theme="1"/>
        <rFont val="Calibri"/>
        <family val="2"/>
        <charset val="238"/>
        <scheme val="minor"/>
      </rPr>
      <t>1.6.</t>
    </r>
    <r>
      <rPr>
        <sz val="11"/>
        <color theme="1"/>
        <rFont val="Calibri"/>
        <family val="2"/>
        <charset val="238"/>
        <scheme val="minor"/>
      </rPr>
      <t xml:space="preserve"> Územné plánovanie/630</t>
    </r>
  </si>
  <si>
    <t>Názov projektovej dokumentácie (PD)</t>
  </si>
  <si>
    <t>Nákup budov</t>
  </si>
  <si>
    <t>3.12./714</t>
  </si>
  <si>
    <t>Osobné motorové vozidlá (splátky)</t>
  </si>
  <si>
    <t>3.7./711</t>
  </si>
  <si>
    <t>13.1./712</t>
  </si>
  <si>
    <t>3.7./712</t>
  </si>
  <si>
    <t>6.2./717</t>
  </si>
  <si>
    <t>Denný stacionár</t>
  </si>
  <si>
    <t>Vstupná brána+kancelárie - MsÚ</t>
  </si>
  <si>
    <t>13.1./717</t>
  </si>
  <si>
    <t>Výmena okien MŠ Daxnerova-okná zo strany detského ihriska</t>
  </si>
  <si>
    <t>Rozšírenie kapacity MŠ Štúrova (IROP)</t>
  </si>
  <si>
    <t>8.1.2./717</t>
  </si>
  <si>
    <t>8.1.1./717</t>
  </si>
  <si>
    <t>Zateplenie MŠ Daxnerova</t>
  </si>
  <si>
    <t>6.10./717</t>
  </si>
  <si>
    <t>12.6. /717</t>
  </si>
  <si>
    <t>Program/EK</t>
  </si>
  <si>
    <t>Parkoviská-nové+sanácia existujúcich</t>
  </si>
  <si>
    <t>6.3./717</t>
  </si>
  <si>
    <t>7.1./717</t>
  </si>
  <si>
    <t>Ulica Ružová - pravá strana</t>
  </si>
  <si>
    <t>Ulica Ružová - ľavá strana</t>
  </si>
  <si>
    <t>Ulica Viničná</t>
  </si>
  <si>
    <t>Ulica Vajanského</t>
  </si>
  <si>
    <t>Ulica Gemerská</t>
  </si>
  <si>
    <t>7.1./630 (635)</t>
  </si>
  <si>
    <t>Rekonštrukcia MK podhradia - časti ulíc Továrenská+Baštová</t>
  </si>
  <si>
    <t>Ulica Vajanského (vybudovanie chodníka)</t>
  </si>
  <si>
    <t>Chodník vedľ štátnej cesty Fiľakovo-Biskupice (vybudovanie chodníka)</t>
  </si>
  <si>
    <t>Rekonštrukcia verejných priestranstiev - budovanie parkovísk</t>
  </si>
  <si>
    <t>Parkovisko FL 66-74 (vybudovanie parkoviska)</t>
  </si>
  <si>
    <t>Rekonštrukcia chodníka -ul. Hlavná (Múzeum)</t>
  </si>
  <si>
    <t>Rekonštrukcia chodníka -ul. Biskupická (Billa - Lidl)</t>
  </si>
  <si>
    <t>Rekonštrukcia chodníka medzi bytovkami - ul. Železničná 7-9</t>
  </si>
  <si>
    <t>Realizácia výstavby a rekonštrukcií</t>
  </si>
  <si>
    <t>Plánované výdavky</t>
  </si>
  <si>
    <t>Celkové výdavky na rozvoj mesta</t>
  </si>
  <si>
    <t>Korekcia</t>
  </si>
  <si>
    <t>SPOLU  PD</t>
  </si>
  <si>
    <t>Rekapitulácia výdavkov na rozvoj mesta 2017 - návrh</t>
  </si>
  <si>
    <t>BV/KV v rozpočte 2017</t>
  </si>
  <si>
    <t>Mestské kultúrne stredisko</t>
  </si>
  <si>
    <t>10.1./717</t>
  </si>
  <si>
    <t>Centrum integrovanej zdravotnej starostlivosti (AP)</t>
  </si>
  <si>
    <r>
      <t xml:space="preserve">1.7. </t>
    </r>
    <r>
      <rPr>
        <sz val="11"/>
        <color theme="1"/>
        <rFont val="Calibri"/>
        <family val="2"/>
        <charset val="238"/>
        <scheme val="minor"/>
      </rPr>
      <t>Manažment investícií/716</t>
    </r>
  </si>
  <si>
    <t>Kapitálové transfery na nákup strojov (VPS)</t>
  </si>
  <si>
    <t>Inkluzívne vzdelávanie - ZŠ Mocsáryho</t>
  </si>
  <si>
    <t>8.5./717</t>
  </si>
  <si>
    <t>Kompostáreň</t>
  </si>
  <si>
    <t>Sanácia MK ul. Švermova</t>
  </si>
  <si>
    <t>Rekonštrukcia chodníka -ul. Hlavná (Gálik)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</si>
</sst>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6">
    <xf numFmtId="0" fontId="0" fillId="0" borderId="0" xfId="0"/>
    <xf numFmtId="164" fontId="0" fillId="0" borderId="0" xfId="0" applyNumberFormat="1"/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0" fillId="0" borderId="3" xfId="0" applyBorder="1" applyAlignment="1">
      <alignment wrapText="1"/>
    </xf>
    <xf numFmtId="0" fontId="0" fillId="0" borderId="3" xfId="0" applyBorder="1"/>
    <xf numFmtId="164" fontId="0" fillId="0" borderId="9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0" fillId="0" borderId="5" xfId="0" applyBorder="1"/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/>
    <xf numFmtId="164" fontId="1" fillId="0" borderId="14" xfId="0" applyNumberFormat="1" applyFont="1" applyBorder="1"/>
    <xf numFmtId="164" fontId="0" fillId="0" borderId="0" xfId="0" applyNumberFormat="1" applyAlignment="1">
      <alignment horizontal="center" vertical="center"/>
    </xf>
    <xf numFmtId="0" fontId="0" fillId="0" borderId="14" xfId="0" applyFill="1" applyBorder="1" applyAlignment="1">
      <alignment wrapText="1"/>
    </xf>
    <xf numFmtId="164" fontId="0" fillId="0" borderId="9" xfId="0" applyNumberFormat="1" applyFill="1" applyBorder="1" applyAlignment="1">
      <alignment horizontal="center" vertical="center"/>
    </xf>
    <xf numFmtId="0" fontId="0" fillId="0" borderId="15" xfId="0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6" xfId="0" applyFont="1" applyBorder="1"/>
    <xf numFmtId="164" fontId="1" fillId="0" borderId="18" xfId="0" applyNumberFormat="1" applyFont="1" applyBorder="1"/>
    <xf numFmtId="0" fontId="0" fillId="0" borderId="3" xfId="0" applyFill="1" applyBorder="1"/>
    <xf numFmtId="0" fontId="0" fillId="0" borderId="5" xfId="0" applyFill="1" applyBorder="1"/>
    <xf numFmtId="0" fontId="1" fillId="0" borderId="6" xfId="0" applyFont="1" applyFill="1" applyBorder="1"/>
    <xf numFmtId="0" fontId="0" fillId="0" borderId="3" xfId="0" applyFont="1" applyFill="1" applyBorder="1"/>
    <xf numFmtId="0" fontId="0" fillId="0" borderId="24" xfId="0" applyFill="1" applyBorder="1"/>
    <xf numFmtId="164" fontId="0" fillId="0" borderId="9" xfId="0" applyNumberFormat="1" applyBorder="1"/>
    <xf numFmtId="164" fontId="0" fillId="0" borderId="25" xfId="0" applyNumberFormat="1" applyFill="1" applyBorder="1" applyAlignment="1">
      <alignment vertical="center"/>
    </xf>
    <xf numFmtId="164" fontId="0" fillId="0" borderId="13" xfId="0" applyNumberFormat="1" applyFill="1" applyBorder="1" applyAlignment="1">
      <alignment vertical="center"/>
    </xf>
    <xf numFmtId="164" fontId="0" fillId="0" borderId="9" xfId="0" applyNumberFormat="1" applyFill="1" applyBorder="1" applyAlignment="1">
      <alignment vertical="center"/>
    </xf>
    <xf numFmtId="164" fontId="0" fillId="0" borderId="13" xfId="0" applyNumberFormat="1" applyBorder="1"/>
    <xf numFmtId="164" fontId="0" fillId="0" borderId="9" xfId="0" applyNumberFormat="1" applyFill="1" applyBorder="1"/>
    <xf numFmtId="164" fontId="0" fillId="0" borderId="28" xfId="0" applyNumberFormat="1" applyBorder="1"/>
    <xf numFmtId="164" fontId="0" fillId="0" borderId="29" xfId="0" applyNumberFormat="1" applyBorder="1"/>
    <xf numFmtId="0" fontId="0" fillId="0" borderId="5" xfId="0" applyBorder="1" applyAlignment="1">
      <alignment horizontal="center" vertical="center"/>
    </xf>
    <xf numFmtId="0" fontId="0" fillId="0" borderId="31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0" fillId="0" borderId="24" xfId="0" applyFont="1" applyFill="1" applyBorder="1"/>
    <xf numFmtId="164" fontId="0" fillId="0" borderId="0" xfId="0" applyNumberFormat="1" applyFill="1"/>
    <xf numFmtId="0" fontId="0" fillId="0" borderId="0" xfId="0" applyFill="1"/>
    <xf numFmtId="0" fontId="1" fillId="0" borderId="14" xfId="0" applyFont="1" applyFill="1" applyBorder="1"/>
    <xf numFmtId="16" fontId="0" fillId="0" borderId="19" xfId="0" applyNumberFormat="1" applyFill="1" applyBorder="1" applyAlignment="1">
      <alignment horizontal="center" vertical="center"/>
    </xf>
    <xf numFmtId="16" fontId="0" fillId="0" borderId="33" xfId="0" applyNumberFormat="1" applyFill="1" applyBorder="1" applyAlignment="1">
      <alignment horizontal="center" vertical="center"/>
    </xf>
    <xf numFmtId="16" fontId="0" fillId="0" borderId="14" xfId="0" applyNumberFormat="1" applyFill="1" applyBorder="1" applyAlignment="1">
      <alignment horizontal="center" vertical="center"/>
    </xf>
    <xf numFmtId="0" fontId="0" fillId="0" borderId="35" xfId="0" applyFill="1" applyBorder="1"/>
    <xf numFmtId="164" fontId="0" fillId="0" borderId="36" xfId="0" applyNumberFormat="1" applyFill="1" applyBorder="1" applyAlignment="1">
      <alignment vertical="center"/>
    </xf>
    <xf numFmtId="49" fontId="0" fillId="0" borderId="37" xfId="0" applyNumberFormat="1" applyFill="1" applyBorder="1" applyAlignment="1">
      <alignment horizontal="center" vertical="center"/>
    </xf>
    <xf numFmtId="164" fontId="0" fillId="0" borderId="12" xfId="0" applyNumberFormat="1" applyBorder="1"/>
    <xf numFmtId="16" fontId="0" fillId="0" borderId="11" xfId="0" applyNumberFormat="1" applyFont="1" applyFill="1" applyBorder="1" applyAlignment="1">
      <alignment horizontal="center" vertical="center"/>
    </xf>
    <xf numFmtId="164" fontId="0" fillId="0" borderId="13" xfId="0" applyNumberFormat="1" applyFill="1" applyBorder="1"/>
    <xf numFmtId="16" fontId="0" fillId="0" borderId="36" xfId="0" applyNumberFormat="1" applyFill="1" applyBorder="1" applyAlignment="1">
      <alignment horizontal="center" vertical="center"/>
    </xf>
    <xf numFmtId="164" fontId="0" fillId="0" borderId="39" xfId="0" applyNumberFormat="1" applyBorder="1"/>
    <xf numFmtId="0" fontId="0" fillId="0" borderId="24" xfId="0" applyBorder="1"/>
    <xf numFmtId="164" fontId="0" fillId="0" borderId="25" xfId="0" applyNumberFormat="1" applyBorder="1"/>
    <xf numFmtId="164" fontId="0" fillId="0" borderId="0" xfId="0" applyNumberFormat="1" applyFill="1" applyBorder="1"/>
    <xf numFmtId="164" fontId="0" fillId="0" borderId="34" xfId="0" applyNumberFormat="1" applyFill="1" applyBorder="1"/>
    <xf numFmtId="164" fontId="0" fillId="0" borderId="4" xfId="0" applyNumberFormat="1" applyFill="1" applyBorder="1"/>
    <xf numFmtId="0" fontId="0" fillId="0" borderId="35" xfId="0" applyBorder="1"/>
    <xf numFmtId="164" fontId="0" fillId="0" borderId="38" xfId="0" applyNumberFormat="1" applyFill="1" applyBorder="1"/>
    <xf numFmtId="16" fontId="0" fillId="0" borderId="18" xfId="0" applyNumberFormat="1" applyFill="1" applyBorder="1"/>
    <xf numFmtId="164" fontId="0" fillId="0" borderId="42" xfId="0" applyNumberFormat="1" applyBorder="1"/>
    <xf numFmtId="0" fontId="1" fillId="0" borderId="43" xfId="0" applyFont="1" applyFill="1" applyBorder="1" applyAlignment="1">
      <alignment horizontal="center" vertical="center" wrapText="1"/>
    </xf>
    <xf numFmtId="164" fontId="1" fillId="0" borderId="43" xfId="0" applyNumberFormat="1" applyFont="1" applyBorder="1"/>
    <xf numFmtId="0" fontId="1" fillId="0" borderId="18" xfId="0" applyFont="1" applyFill="1" applyBorder="1" applyAlignment="1">
      <alignment horizontal="center" vertical="center" wrapText="1"/>
    </xf>
    <xf numFmtId="164" fontId="1" fillId="0" borderId="18" xfId="0" applyNumberFormat="1" applyFont="1" applyFill="1" applyBorder="1"/>
    <xf numFmtId="0" fontId="2" fillId="0" borderId="0" xfId="0" applyFont="1" applyAlignment="1">
      <alignment horizontal="center"/>
    </xf>
    <xf numFmtId="0" fontId="0" fillId="0" borderId="14" xfId="0" applyFont="1" applyBorder="1"/>
    <xf numFmtId="164" fontId="0" fillId="0" borderId="14" xfId="0" applyNumberFormat="1" applyFont="1" applyBorder="1"/>
    <xf numFmtId="0" fontId="2" fillId="0" borderId="14" xfId="0" applyFont="1" applyBorder="1"/>
    <xf numFmtId="164" fontId="2" fillId="0" borderId="14" xfId="0" applyNumberFormat="1" applyFont="1" applyBorder="1"/>
    <xf numFmtId="164" fontId="1" fillId="0" borderId="14" xfId="0" applyNumberFormat="1" applyFont="1" applyBorder="1" applyAlignment="1">
      <alignment horizontal="center"/>
    </xf>
    <xf numFmtId="164" fontId="1" fillId="2" borderId="14" xfId="0" applyNumberFormat="1" applyFont="1" applyFill="1" applyBorder="1" applyAlignment="1">
      <alignment horizontal="center" vertical="center"/>
    </xf>
    <xf numFmtId="164" fontId="0" fillId="2" borderId="14" xfId="0" applyNumberFormat="1" applyFont="1" applyFill="1" applyBorder="1"/>
    <xf numFmtId="164" fontId="2" fillId="2" borderId="14" xfId="0" applyNumberFormat="1" applyFont="1" applyFill="1" applyBorder="1"/>
    <xf numFmtId="164" fontId="0" fillId="0" borderId="19" xfId="0" applyNumberFormat="1" applyFill="1" applyBorder="1" applyAlignment="1">
      <alignment vertical="center"/>
    </xf>
    <xf numFmtId="0" fontId="0" fillId="0" borderId="1" xfId="0" applyFont="1" applyFill="1" applyBorder="1"/>
    <xf numFmtId="164" fontId="0" fillId="0" borderId="19" xfId="0" applyNumberFormat="1" applyFont="1" applyFill="1" applyBorder="1" applyAlignment="1">
      <alignment vertical="center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41" xfId="0" applyNumberFormat="1" applyFont="1" applyFill="1" applyBorder="1"/>
    <xf numFmtId="164" fontId="1" fillId="2" borderId="41" xfId="0" applyNumberFormat="1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center" vertical="center" wrapText="1"/>
    </xf>
    <xf numFmtId="164" fontId="1" fillId="2" borderId="7" xfId="0" applyNumberFormat="1" applyFont="1" applyFill="1" applyBorder="1"/>
    <xf numFmtId="164" fontId="1" fillId="2" borderId="14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vertical="center" wrapText="1"/>
    </xf>
    <xf numFmtId="164" fontId="1" fillId="2" borderId="23" xfId="0" applyNumberFormat="1" applyFon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vertical="center" wrapText="1"/>
    </xf>
    <xf numFmtId="164" fontId="1" fillId="2" borderId="15" xfId="0" applyNumberFormat="1" applyFont="1" applyFill="1" applyBorder="1" applyAlignment="1">
      <alignment horizontal="center" vertical="center"/>
    </xf>
    <xf numFmtId="164" fontId="1" fillId="2" borderId="16" xfId="0" applyNumberFormat="1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45" xfId="0" applyFont="1" applyBorder="1" applyAlignment="1">
      <alignment vertical="center" wrapText="1"/>
    </xf>
    <xf numFmtId="164" fontId="1" fillId="2" borderId="22" xfId="0" applyNumberFormat="1" applyFont="1" applyFill="1" applyBorder="1" applyAlignment="1">
      <alignment horizontal="center" vertical="center"/>
    </xf>
    <xf numFmtId="164" fontId="1" fillId="2" borderId="44" xfId="0" applyNumberFormat="1" applyFont="1" applyFill="1" applyBorder="1" applyAlignment="1">
      <alignment horizontal="center" vertical="center"/>
    </xf>
    <xf numFmtId="0" fontId="1" fillId="0" borderId="27" xfId="0" applyFont="1" applyBorder="1" applyAlignment="1">
      <alignment vertical="center" wrapText="1"/>
    </xf>
    <xf numFmtId="0" fontId="1" fillId="0" borderId="32" xfId="0" applyFont="1" applyBorder="1" applyAlignment="1">
      <alignment vertical="center" wrapText="1"/>
    </xf>
    <xf numFmtId="164" fontId="1" fillId="2" borderId="27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wrapText="1"/>
    </xf>
    <xf numFmtId="164" fontId="0" fillId="0" borderId="25" xfId="0" applyNumberFormat="1" applyBorder="1" applyAlignment="1">
      <alignment horizontal="center" vertical="center"/>
    </xf>
    <xf numFmtId="0" fontId="0" fillId="0" borderId="40" xfId="0" applyBorder="1" applyAlignment="1">
      <alignment vertical="center" wrapText="1"/>
    </xf>
    <xf numFmtId="164" fontId="1" fillId="2" borderId="2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0" borderId="46" xfId="0" applyNumberFormat="1" applyBorder="1" applyAlignment="1">
      <alignment horizontal="center" vertical="center"/>
    </xf>
    <xf numFmtId="0" fontId="1" fillId="0" borderId="26" xfId="0" applyFont="1" applyFill="1" applyBorder="1" applyAlignment="1">
      <alignment vertical="center" wrapText="1"/>
    </xf>
    <xf numFmtId="164" fontId="1" fillId="2" borderId="40" xfId="0" applyNumberFormat="1" applyFont="1" applyFill="1" applyBorder="1" applyAlignment="1">
      <alignment horizontal="center" vertical="center"/>
    </xf>
    <xf numFmtId="164" fontId="1" fillId="2" borderId="21" xfId="0" applyNumberFormat="1" applyFont="1" applyFill="1" applyBorder="1" applyAlignment="1">
      <alignment horizontal="center" vertical="center"/>
    </xf>
    <xf numFmtId="164" fontId="1" fillId="2" borderId="4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4" fontId="0" fillId="0" borderId="47" xfId="0" applyNumberFormat="1" applyFill="1" applyBorder="1"/>
    <xf numFmtId="164" fontId="0" fillId="0" borderId="14" xfId="0" applyNumberFormat="1" applyFill="1" applyBorder="1" applyAlignment="1">
      <alignment vertical="center"/>
    </xf>
    <xf numFmtId="0" fontId="1" fillId="0" borderId="48" xfId="0" applyFont="1" applyBorder="1" applyAlignment="1">
      <alignment vertical="center" wrapText="1"/>
    </xf>
    <xf numFmtId="16" fontId="0" fillId="0" borderId="49" xfId="0" applyNumberFormat="1" applyFill="1" applyBorder="1" applyAlignment="1">
      <alignment horizontal="center" vertical="center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7"/>
  <sheetViews>
    <sheetView workbookViewId="0">
      <selection activeCell="D12" sqref="D12"/>
    </sheetView>
  </sheetViews>
  <sheetFormatPr defaultRowHeight="15" x14ac:dyDescent="0.25"/>
  <cols>
    <col min="1" max="1" width="47.85546875" customWidth="1"/>
    <col min="2" max="2" width="19.85546875" customWidth="1"/>
    <col min="3" max="3" width="32.140625" customWidth="1"/>
    <col min="4" max="4" width="26.7109375" customWidth="1"/>
  </cols>
  <sheetData>
    <row r="2" spans="1:4" x14ac:dyDescent="0.25">
      <c r="A2" s="108" t="s">
        <v>13</v>
      </c>
      <c r="B2" s="108"/>
      <c r="C2" s="108"/>
      <c r="D2" s="108"/>
    </row>
    <row r="3" spans="1:4" ht="15.75" thickBot="1" x14ac:dyDescent="0.3"/>
    <row r="4" spans="1:4" ht="48" customHeight="1" thickBot="1" x14ac:dyDescent="0.3">
      <c r="A4" s="5" t="s">
        <v>33</v>
      </c>
      <c r="B4" s="91" t="s">
        <v>70</v>
      </c>
      <c r="C4" s="87" t="s">
        <v>19</v>
      </c>
      <c r="D4" s="88" t="s">
        <v>26</v>
      </c>
    </row>
    <row r="5" spans="1:4" x14ac:dyDescent="0.25">
      <c r="A5" s="6" t="s">
        <v>24</v>
      </c>
      <c r="B5" s="8">
        <v>6200</v>
      </c>
      <c r="C5" s="35" t="s">
        <v>27</v>
      </c>
      <c r="D5" s="93">
        <f>B5</f>
        <v>6200</v>
      </c>
    </row>
    <row r="6" spans="1:4" ht="30" x14ac:dyDescent="0.25">
      <c r="A6" s="6" t="s">
        <v>25</v>
      </c>
      <c r="B6" s="8">
        <v>1500</v>
      </c>
      <c r="C6" s="36" t="s">
        <v>28</v>
      </c>
      <c r="D6" s="94">
        <f>B6</f>
        <v>1500</v>
      </c>
    </row>
    <row r="7" spans="1:4" s="2" customFormat="1" ht="30" x14ac:dyDescent="0.25">
      <c r="A7" s="7" t="s">
        <v>21</v>
      </c>
      <c r="B7" s="8">
        <v>2500</v>
      </c>
      <c r="C7" s="95" t="s">
        <v>29</v>
      </c>
      <c r="D7" s="105">
        <f>SUM(B7:B9)</f>
        <v>5100</v>
      </c>
    </row>
    <row r="8" spans="1:4" s="2" customFormat="1" ht="30" x14ac:dyDescent="0.25">
      <c r="A8" s="7" t="s">
        <v>23</v>
      </c>
      <c r="B8" s="8">
        <v>2100</v>
      </c>
      <c r="C8" s="92" t="s">
        <v>29</v>
      </c>
      <c r="D8" s="106"/>
    </row>
    <row r="9" spans="1:4" s="2" customFormat="1" ht="30" x14ac:dyDescent="0.25">
      <c r="A9" s="6" t="s">
        <v>22</v>
      </c>
      <c r="B9" s="8">
        <v>500</v>
      </c>
      <c r="C9" s="96" t="s">
        <v>29</v>
      </c>
      <c r="D9" s="107"/>
    </row>
    <row r="10" spans="1:4" s="2" customFormat="1" x14ac:dyDescent="0.25">
      <c r="A10" s="6" t="s">
        <v>0</v>
      </c>
      <c r="B10" s="8">
        <v>24222</v>
      </c>
      <c r="C10" s="96" t="s">
        <v>30</v>
      </c>
      <c r="D10" s="97">
        <f>B10</f>
        <v>24222</v>
      </c>
    </row>
    <row r="11" spans="1:4" s="2" customFormat="1" x14ac:dyDescent="0.25">
      <c r="A11" s="98" t="s">
        <v>78</v>
      </c>
      <c r="B11" s="99">
        <v>30000</v>
      </c>
      <c r="C11" s="114" t="s">
        <v>79</v>
      </c>
      <c r="D11" s="97">
        <v>0</v>
      </c>
    </row>
    <row r="12" spans="1:4" ht="15.75" thickBot="1" x14ac:dyDescent="0.3">
      <c r="A12" s="98" t="s">
        <v>2</v>
      </c>
      <c r="B12" s="99">
        <v>8000</v>
      </c>
      <c r="C12" s="100" t="s">
        <v>31</v>
      </c>
      <c r="D12" s="101">
        <f>B12</f>
        <v>8000</v>
      </c>
    </row>
    <row r="13" spans="1:4" ht="21" customHeight="1" thickBot="1" x14ac:dyDescent="0.3">
      <c r="A13" s="102" t="s">
        <v>73</v>
      </c>
      <c r="B13" s="103">
        <f>SUM(B5:B6)+SUM(B7:B12)</f>
        <v>75022</v>
      </c>
      <c r="C13" s="104"/>
      <c r="D13" s="89">
        <f>SUM(D5:D12)</f>
        <v>45022</v>
      </c>
    </row>
    <row r="14" spans="1:4" ht="15.75" thickBot="1" x14ac:dyDescent="0.3"/>
    <row r="15" spans="1:4" ht="15.75" thickBot="1" x14ac:dyDescent="0.3">
      <c r="A15" s="15" t="s">
        <v>12</v>
      </c>
      <c r="B15" s="16">
        <v>7500</v>
      </c>
      <c r="C15" s="17" t="s">
        <v>32</v>
      </c>
      <c r="D15" s="90">
        <f>B15</f>
        <v>7500</v>
      </c>
    </row>
    <row r="16" spans="1:4" ht="15.75" thickBot="1" x14ac:dyDescent="0.3"/>
    <row r="17" spans="1:4" ht="15.75" thickBot="1" x14ac:dyDescent="0.3">
      <c r="A17" s="2" t="s">
        <v>11</v>
      </c>
      <c r="B17" s="14">
        <f>B13+B15</f>
        <v>82522</v>
      </c>
      <c r="D17" s="89">
        <f>D13+D15</f>
        <v>52522</v>
      </c>
    </row>
  </sheetData>
  <mergeCells count="2">
    <mergeCell ref="D7:D9"/>
    <mergeCell ref="A2:D2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D4" sqref="D4"/>
    </sheetView>
  </sheetViews>
  <sheetFormatPr defaultRowHeight="15" x14ac:dyDescent="0.25"/>
  <cols>
    <col min="1" max="1" width="35.42578125" bestFit="1" customWidth="1"/>
    <col min="2" max="2" width="15.7109375" customWidth="1"/>
    <col min="3" max="3" width="28.7109375" customWidth="1"/>
    <col min="4" max="4" width="45.85546875" customWidth="1"/>
  </cols>
  <sheetData>
    <row r="1" spans="1:4" s="2" customFormat="1" x14ac:dyDescent="0.25"/>
    <row r="2" spans="1:4" s="2" customFormat="1" x14ac:dyDescent="0.25">
      <c r="A2" s="108" t="s">
        <v>14</v>
      </c>
      <c r="B2" s="108"/>
      <c r="C2" s="108"/>
      <c r="D2" s="108"/>
    </row>
    <row r="3" spans="1:4" ht="15.75" thickBot="1" x14ac:dyDescent="0.3"/>
    <row r="4" spans="1:4" ht="30" x14ac:dyDescent="0.25">
      <c r="A4" s="5" t="s">
        <v>3</v>
      </c>
      <c r="B4" s="18" t="s">
        <v>70</v>
      </c>
      <c r="C4" s="83" t="s">
        <v>19</v>
      </c>
      <c r="D4" s="84" t="s">
        <v>17</v>
      </c>
    </row>
    <row r="5" spans="1:4" ht="30.75" thickBot="1" x14ac:dyDescent="0.3">
      <c r="A5" s="34" t="s">
        <v>18</v>
      </c>
      <c r="B5" s="9">
        <v>5000</v>
      </c>
      <c r="C5" s="86" t="s">
        <v>20</v>
      </c>
      <c r="D5" s="85">
        <f>B5</f>
        <v>5000</v>
      </c>
    </row>
    <row r="6" spans="1:4" x14ac:dyDescent="0.25">
      <c r="B6" s="1"/>
    </row>
  </sheetData>
  <mergeCells count="1">
    <mergeCell ref="A2:D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topLeftCell="A22" workbookViewId="0">
      <selection activeCell="J50" sqref="J50"/>
    </sheetView>
  </sheetViews>
  <sheetFormatPr defaultRowHeight="15" x14ac:dyDescent="0.25"/>
  <cols>
    <col min="1" max="1" width="62.7109375" customWidth="1"/>
    <col min="2" max="2" width="20.85546875" customWidth="1"/>
    <col min="3" max="3" width="19.140625" customWidth="1"/>
    <col min="4" max="4" width="21.85546875" customWidth="1"/>
    <col min="6" max="6" width="11.85546875" bestFit="1" customWidth="1"/>
    <col min="7" max="7" width="11.42578125" bestFit="1" customWidth="1"/>
  </cols>
  <sheetData>
    <row r="1" spans="1:5" ht="14.25" customHeight="1" thickBot="1" x14ac:dyDescent="0.3">
      <c r="A1" s="109" t="s">
        <v>9</v>
      </c>
      <c r="B1" s="110"/>
      <c r="C1" s="110"/>
      <c r="D1" s="4"/>
    </row>
    <row r="2" spans="1:5" s="2" customFormat="1" ht="18" customHeight="1" thickBot="1" x14ac:dyDescent="0.3">
      <c r="A2" s="11"/>
      <c r="B2" s="18" t="s">
        <v>70</v>
      </c>
      <c r="C2" s="83" t="s">
        <v>51</v>
      </c>
      <c r="D2" s="80" t="s">
        <v>75</v>
      </c>
    </row>
    <row r="3" spans="1:5" x14ac:dyDescent="0.25">
      <c r="A3" s="19" t="s">
        <v>5</v>
      </c>
      <c r="B3" s="20">
        <f>SUM(B4:B8)</f>
        <v>186830</v>
      </c>
      <c r="C3" s="59"/>
      <c r="D3" s="81">
        <f>SUM(D4:D8)</f>
        <v>186830</v>
      </c>
    </row>
    <row r="4" spans="1:5" x14ac:dyDescent="0.25">
      <c r="A4" s="7" t="s">
        <v>55</v>
      </c>
      <c r="B4" s="26">
        <v>36330</v>
      </c>
      <c r="C4" s="42" t="s">
        <v>60</v>
      </c>
      <c r="D4" s="32">
        <f>B4</f>
        <v>36330</v>
      </c>
      <c r="E4" s="1"/>
    </row>
    <row r="5" spans="1:5" x14ac:dyDescent="0.25">
      <c r="A5" s="7" t="s">
        <v>56</v>
      </c>
      <c r="B5" s="26">
        <v>40000</v>
      </c>
      <c r="C5" s="42" t="s">
        <v>60</v>
      </c>
      <c r="D5" s="32">
        <f t="shared" ref="D5" si="0">B5</f>
        <v>40000</v>
      </c>
      <c r="E5" s="1"/>
    </row>
    <row r="6" spans="1:5" s="2" customFormat="1" x14ac:dyDescent="0.25">
      <c r="A6" s="52" t="s">
        <v>57</v>
      </c>
      <c r="B6" s="53">
        <v>18500</v>
      </c>
      <c r="C6" s="42" t="s">
        <v>60</v>
      </c>
      <c r="D6" s="32">
        <f>B6</f>
        <v>18500</v>
      </c>
      <c r="E6" s="1"/>
    </row>
    <row r="7" spans="1:5" s="2" customFormat="1" x14ac:dyDescent="0.25">
      <c r="A7" s="52" t="s">
        <v>58</v>
      </c>
      <c r="B7" s="53">
        <v>68000</v>
      </c>
      <c r="C7" s="42" t="s">
        <v>60</v>
      </c>
      <c r="D7" s="32">
        <f t="shared" ref="D7:D8" si="1">B7</f>
        <v>68000</v>
      </c>
      <c r="E7" s="1"/>
    </row>
    <row r="8" spans="1:5" s="2" customFormat="1" ht="15.75" thickBot="1" x14ac:dyDescent="0.3">
      <c r="A8" s="10" t="s">
        <v>59</v>
      </c>
      <c r="B8" s="30">
        <v>24000</v>
      </c>
      <c r="C8" s="42" t="s">
        <v>60</v>
      </c>
      <c r="D8" s="51">
        <f t="shared" si="1"/>
        <v>24000</v>
      </c>
      <c r="E8" s="1"/>
    </row>
    <row r="9" spans="1:5" ht="8.25" customHeight="1" thickBot="1" x14ac:dyDescent="0.3">
      <c r="A9" s="2"/>
      <c r="B9" s="1"/>
      <c r="C9" s="54"/>
      <c r="D9" s="1"/>
      <c r="E9" s="1"/>
    </row>
    <row r="10" spans="1:5" x14ac:dyDescent="0.25">
      <c r="A10" s="19" t="s">
        <v>6</v>
      </c>
      <c r="B10" s="62">
        <f>SUM(B11:B19)</f>
        <v>136600</v>
      </c>
      <c r="C10" s="61" t="s">
        <v>51</v>
      </c>
      <c r="D10" s="78">
        <f>SUM(D11:D19)</f>
        <v>134900</v>
      </c>
      <c r="E10" s="1"/>
    </row>
    <row r="11" spans="1:5" x14ac:dyDescent="0.25">
      <c r="A11" s="7" t="s">
        <v>4</v>
      </c>
      <c r="B11" s="60">
        <v>45000</v>
      </c>
      <c r="C11" s="43" t="s">
        <v>54</v>
      </c>
      <c r="D11" s="33">
        <f>B11</f>
        <v>45000</v>
      </c>
      <c r="E11" s="1"/>
    </row>
    <row r="12" spans="1:5" x14ac:dyDescent="0.25">
      <c r="A12" s="7" t="s">
        <v>61</v>
      </c>
      <c r="B12" s="26">
        <v>17500</v>
      </c>
      <c r="C12" s="43" t="s">
        <v>54</v>
      </c>
      <c r="D12" s="32">
        <f t="shared" ref="D12:D19" si="2">B12</f>
        <v>17500</v>
      </c>
      <c r="E12" s="1"/>
    </row>
    <row r="13" spans="1:5" s="2" customFormat="1" x14ac:dyDescent="0.25">
      <c r="A13" s="7" t="s">
        <v>84</v>
      </c>
      <c r="B13" s="26">
        <v>8550</v>
      </c>
      <c r="C13" s="43" t="s">
        <v>54</v>
      </c>
      <c r="D13" s="32">
        <v>8550</v>
      </c>
      <c r="E13" s="1"/>
    </row>
    <row r="14" spans="1:5" ht="18" customHeight="1" x14ac:dyDescent="0.25">
      <c r="A14" s="6" t="s">
        <v>63</v>
      </c>
      <c r="B14" s="26">
        <v>4450</v>
      </c>
      <c r="C14" s="43" t="s">
        <v>54</v>
      </c>
      <c r="D14" s="32">
        <f t="shared" si="2"/>
        <v>4450</v>
      </c>
      <c r="E14" s="1"/>
    </row>
    <row r="15" spans="1:5" s="2" customFormat="1" x14ac:dyDescent="0.25">
      <c r="A15" s="6" t="s">
        <v>62</v>
      </c>
      <c r="B15" s="53">
        <v>13000</v>
      </c>
      <c r="C15" s="43" t="s">
        <v>54</v>
      </c>
      <c r="D15" s="32">
        <f t="shared" si="2"/>
        <v>13000</v>
      </c>
      <c r="E15" s="1"/>
    </row>
    <row r="16" spans="1:5" s="2" customFormat="1" x14ac:dyDescent="0.25">
      <c r="A16" s="6" t="s">
        <v>85</v>
      </c>
      <c r="B16" s="53">
        <v>3700</v>
      </c>
      <c r="C16" s="43" t="s">
        <v>54</v>
      </c>
      <c r="D16" s="32">
        <v>2000</v>
      </c>
      <c r="E16" s="1"/>
    </row>
    <row r="17" spans="1:6" s="2" customFormat="1" x14ac:dyDescent="0.25">
      <c r="A17" s="6" t="s">
        <v>66</v>
      </c>
      <c r="B17" s="53">
        <v>9600</v>
      </c>
      <c r="C17" s="43" t="s">
        <v>54</v>
      </c>
      <c r="D17" s="32">
        <f t="shared" ref="D17" si="3">B17</f>
        <v>9600</v>
      </c>
      <c r="E17" s="1"/>
    </row>
    <row r="18" spans="1:6" s="2" customFormat="1" x14ac:dyDescent="0.25">
      <c r="A18" s="6" t="s">
        <v>67</v>
      </c>
      <c r="B18" s="53">
        <v>33900</v>
      </c>
      <c r="C18" s="43" t="s">
        <v>54</v>
      </c>
      <c r="D18" s="32">
        <f t="shared" si="2"/>
        <v>33900</v>
      </c>
      <c r="E18" s="1"/>
    </row>
    <row r="19" spans="1:6" ht="15.75" thickBot="1" x14ac:dyDescent="0.3">
      <c r="A19" s="57" t="s">
        <v>68</v>
      </c>
      <c r="B19" s="30">
        <v>900</v>
      </c>
      <c r="C19" s="50" t="s">
        <v>60</v>
      </c>
      <c r="D19" s="51">
        <f t="shared" si="2"/>
        <v>900</v>
      </c>
      <c r="E19" s="1"/>
    </row>
    <row r="20" spans="1:6" ht="7.5" customHeight="1" thickBot="1" x14ac:dyDescent="0.3">
      <c r="C20" s="1"/>
      <c r="D20" s="1"/>
      <c r="E20" s="1"/>
    </row>
    <row r="21" spans="1:6" x14ac:dyDescent="0.25">
      <c r="A21" s="19" t="s">
        <v>64</v>
      </c>
      <c r="B21" s="20">
        <f>SUM(B22:B23)</f>
        <v>54500</v>
      </c>
      <c r="C21" s="63" t="s">
        <v>51</v>
      </c>
      <c r="D21" s="78">
        <f>SUM(D22:D23)</f>
        <v>54500</v>
      </c>
      <c r="E21" s="1"/>
    </row>
    <row r="22" spans="1:6" x14ac:dyDescent="0.25">
      <c r="A22" s="7" t="s">
        <v>65</v>
      </c>
      <c r="B22" s="31">
        <v>46500</v>
      </c>
      <c r="C22" s="43" t="s">
        <v>53</v>
      </c>
      <c r="D22" s="33">
        <f t="shared" ref="D22:D23" si="4">B22</f>
        <v>46500</v>
      </c>
      <c r="E22" s="1"/>
    </row>
    <row r="23" spans="1:6" ht="15.75" thickBot="1" x14ac:dyDescent="0.3">
      <c r="A23" s="22" t="s">
        <v>52</v>
      </c>
      <c r="B23" s="49">
        <v>8000</v>
      </c>
      <c r="C23" s="50" t="s">
        <v>53</v>
      </c>
      <c r="D23" s="51">
        <f t="shared" si="4"/>
        <v>8000</v>
      </c>
      <c r="E23" s="1"/>
    </row>
    <row r="24" spans="1:6" ht="7.5" customHeight="1" thickBot="1" x14ac:dyDescent="0.3">
      <c r="A24" s="3"/>
      <c r="B24" s="3"/>
      <c r="C24" s="1"/>
      <c r="D24" s="1"/>
      <c r="E24" s="1"/>
    </row>
    <row r="25" spans="1:6" x14ac:dyDescent="0.25">
      <c r="A25" s="19" t="s">
        <v>8</v>
      </c>
      <c r="B25" s="20">
        <f>SUM(B26:B31)</f>
        <v>238000</v>
      </c>
      <c r="C25" s="63" t="s">
        <v>51</v>
      </c>
      <c r="D25" s="79">
        <f>SUM(D26:D31)</f>
        <v>58000</v>
      </c>
      <c r="E25" s="1"/>
    </row>
    <row r="26" spans="1:6" s="2" customFormat="1" x14ac:dyDescent="0.25">
      <c r="A26" s="24" t="s">
        <v>45</v>
      </c>
      <c r="B26" s="29">
        <v>7583.33</v>
      </c>
      <c r="C26" s="42" t="s">
        <v>46</v>
      </c>
      <c r="D26" s="55">
        <f t="shared" ref="D26:D31" si="5">B26</f>
        <v>7583.33</v>
      </c>
      <c r="E26" s="1"/>
    </row>
    <row r="27" spans="1:6" s="2" customFormat="1" x14ac:dyDescent="0.25">
      <c r="A27" s="37" t="s">
        <v>48</v>
      </c>
      <c r="B27" s="27">
        <v>2916.67</v>
      </c>
      <c r="C27" s="43" t="s">
        <v>47</v>
      </c>
      <c r="D27" s="56">
        <v>2916.67</v>
      </c>
      <c r="E27" s="1"/>
    </row>
    <row r="28" spans="1:6" s="2" customFormat="1" x14ac:dyDescent="0.25">
      <c r="A28" s="21" t="s">
        <v>44</v>
      </c>
      <c r="B28" s="29">
        <v>15000</v>
      </c>
      <c r="C28" s="43" t="s">
        <v>47</v>
      </c>
      <c r="D28" s="56">
        <f t="shared" si="5"/>
        <v>15000</v>
      </c>
      <c r="E28" s="1"/>
    </row>
    <row r="29" spans="1:6" s="2" customFormat="1" x14ac:dyDescent="0.25">
      <c r="A29" s="21" t="s">
        <v>76</v>
      </c>
      <c r="B29" s="113">
        <v>170000</v>
      </c>
      <c r="C29" s="43" t="s">
        <v>77</v>
      </c>
      <c r="D29" s="56">
        <v>20000</v>
      </c>
      <c r="E29" s="1"/>
    </row>
    <row r="30" spans="1:6" s="2" customFormat="1" x14ac:dyDescent="0.25">
      <c r="A30" s="21" t="s">
        <v>81</v>
      </c>
      <c r="B30" s="113">
        <v>30000</v>
      </c>
      <c r="C30" s="43" t="s">
        <v>82</v>
      </c>
      <c r="D30" s="56">
        <v>0</v>
      </c>
      <c r="E30" s="1"/>
    </row>
    <row r="31" spans="1:6" s="2" customFormat="1" ht="15.75" thickBot="1" x14ac:dyDescent="0.3">
      <c r="A31" s="44" t="s">
        <v>42</v>
      </c>
      <c r="B31" s="45">
        <v>12500</v>
      </c>
      <c r="C31" s="46" t="s">
        <v>43</v>
      </c>
      <c r="D31" s="47">
        <f t="shared" si="5"/>
        <v>12500</v>
      </c>
      <c r="E31" s="1"/>
      <c r="F31" s="1"/>
    </row>
    <row r="32" spans="1:6" ht="8.25" customHeight="1" thickBot="1" x14ac:dyDescent="0.3">
      <c r="C32" s="38"/>
      <c r="D32" s="14"/>
      <c r="E32" s="1"/>
    </row>
    <row r="33" spans="1:7" s="2" customFormat="1" x14ac:dyDescent="0.25">
      <c r="A33" s="23" t="s">
        <v>10</v>
      </c>
      <c r="B33" s="64">
        <f>SUM(B34:B37)</f>
        <v>229909.85</v>
      </c>
      <c r="C33" s="63" t="s">
        <v>51</v>
      </c>
      <c r="D33" s="78">
        <f>SUM(D34:D37)</f>
        <v>229909.85</v>
      </c>
      <c r="E33" s="1"/>
      <c r="F33" s="1"/>
      <c r="G33" s="1"/>
    </row>
    <row r="34" spans="1:7" s="2" customFormat="1" x14ac:dyDescent="0.25">
      <c r="A34" s="25" t="s">
        <v>1</v>
      </c>
      <c r="B34" s="27">
        <v>125000</v>
      </c>
      <c r="C34" s="43" t="s">
        <v>49</v>
      </c>
      <c r="D34" s="56">
        <f t="shared" ref="D34:D37" si="6">B34</f>
        <v>125000</v>
      </c>
      <c r="E34" s="1"/>
      <c r="F34" s="1"/>
      <c r="G34" s="1"/>
    </row>
    <row r="35" spans="1:7" x14ac:dyDescent="0.25">
      <c r="A35" s="25" t="s">
        <v>7</v>
      </c>
      <c r="B35" s="27">
        <v>80000</v>
      </c>
      <c r="C35" s="42" t="s">
        <v>40</v>
      </c>
      <c r="D35" s="55">
        <f t="shared" si="6"/>
        <v>80000</v>
      </c>
    </row>
    <row r="36" spans="1:7" s="2" customFormat="1" x14ac:dyDescent="0.25">
      <c r="A36" s="25" t="s">
        <v>83</v>
      </c>
      <c r="B36" s="27">
        <v>12909.85</v>
      </c>
      <c r="C36" s="115"/>
      <c r="D36" s="112">
        <v>12909.85</v>
      </c>
    </row>
    <row r="37" spans="1:7" s="2" customFormat="1" ht="15.75" thickBot="1" x14ac:dyDescent="0.3">
      <c r="A37" s="22" t="s">
        <v>41</v>
      </c>
      <c r="B37" s="28">
        <v>12000</v>
      </c>
      <c r="C37" s="48" t="s">
        <v>50</v>
      </c>
      <c r="D37" s="58">
        <f t="shared" si="6"/>
        <v>12000</v>
      </c>
    </row>
    <row r="38" spans="1:7" ht="7.5" customHeight="1" x14ac:dyDescent="0.25">
      <c r="C38" s="39"/>
    </row>
    <row r="39" spans="1:7" x14ac:dyDescent="0.25">
      <c r="A39" s="12" t="s">
        <v>11</v>
      </c>
      <c r="B39" s="13">
        <f>B33+B25+B21+B10+B3</f>
        <v>845839.85</v>
      </c>
      <c r="C39" s="40"/>
      <c r="D39" s="82">
        <f>D3+D10+D21+D25+D33</f>
        <v>664139.85</v>
      </c>
    </row>
    <row r="40" spans="1:7" ht="6" customHeight="1" thickBot="1" x14ac:dyDescent="0.3">
      <c r="C40" s="39"/>
    </row>
    <row r="41" spans="1:7" ht="15.75" thickBot="1" x14ac:dyDescent="0.3">
      <c r="A41" s="75" t="s">
        <v>15</v>
      </c>
      <c r="B41" s="74">
        <v>4150</v>
      </c>
      <c r="C41" s="41" t="s">
        <v>38</v>
      </c>
      <c r="D41" s="77">
        <f t="shared" ref="D41" si="7">B41</f>
        <v>4150</v>
      </c>
    </row>
    <row r="42" spans="1:7" s="2" customFormat="1" ht="15.75" thickBot="1" x14ac:dyDescent="0.3">
      <c r="A42" s="75" t="s">
        <v>34</v>
      </c>
      <c r="B42" s="74">
        <v>30000</v>
      </c>
      <c r="C42" s="41" t="s">
        <v>39</v>
      </c>
      <c r="D42" s="77">
        <f t="shared" ref="D42" si="8">B42</f>
        <v>30000</v>
      </c>
    </row>
    <row r="43" spans="1:7" ht="15.75" thickBot="1" x14ac:dyDescent="0.3">
      <c r="C43" s="39"/>
    </row>
    <row r="44" spans="1:7" ht="15.75" thickBot="1" x14ac:dyDescent="0.3">
      <c r="A44" s="75" t="s">
        <v>16</v>
      </c>
      <c r="B44" s="76">
        <v>10000</v>
      </c>
      <c r="C44" s="41" t="s">
        <v>37</v>
      </c>
      <c r="D44" s="77">
        <f>B44</f>
        <v>10000</v>
      </c>
    </row>
    <row r="45" spans="1:7" s="2" customFormat="1" ht="15.75" thickBot="1" x14ac:dyDescent="0.3">
      <c r="A45" s="75" t="s">
        <v>36</v>
      </c>
      <c r="B45" s="76">
        <v>10000</v>
      </c>
      <c r="C45" s="41" t="s">
        <v>35</v>
      </c>
      <c r="D45" s="77">
        <f>B45</f>
        <v>10000</v>
      </c>
    </row>
    <row r="46" spans="1:7" x14ac:dyDescent="0.25">
      <c r="B46" s="1"/>
      <c r="D46" s="1"/>
    </row>
    <row r="47" spans="1:7" s="2" customFormat="1" ht="18.75" x14ac:dyDescent="0.3">
      <c r="A47" s="111" t="s">
        <v>74</v>
      </c>
      <c r="B47" s="111"/>
      <c r="C47" s="111"/>
      <c r="D47" s="111"/>
    </row>
    <row r="48" spans="1:7" s="2" customFormat="1" ht="18.75" x14ac:dyDescent="0.3">
      <c r="A48" s="65"/>
      <c r="B48" s="65"/>
      <c r="C48" s="65"/>
      <c r="D48" s="65"/>
    </row>
    <row r="49" spans="1:4" s="2" customFormat="1" x14ac:dyDescent="0.25">
      <c r="B49" s="18" t="s">
        <v>70</v>
      </c>
      <c r="C49" s="70" t="s">
        <v>72</v>
      </c>
      <c r="D49" s="71" t="str">
        <f>D2</f>
        <v>BV/KV v rozpočte 2017</v>
      </c>
    </row>
    <row r="50" spans="1:4" s="2" customFormat="1" x14ac:dyDescent="0.25">
      <c r="A50" s="66" t="s">
        <v>13</v>
      </c>
      <c r="B50" s="67">
        <f>PD!B17</f>
        <v>82522</v>
      </c>
      <c r="C50" s="67">
        <v>0</v>
      </c>
      <c r="D50" s="72">
        <f>PD!D17</f>
        <v>52522</v>
      </c>
    </row>
    <row r="51" spans="1:4" s="2" customFormat="1" x14ac:dyDescent="0.25">
      <c r="A51" s="66" t="s">
        <v>14</v>
      </c>
      <c r="B51" s="67">
        <f>'Inžinierske činnosti'!B5</f>
        <v>5000</v>
      </c>
      <c r="C51" s="67">
        <v>0</v>
      </c>
      <c r="D51" s="72">
        <f>'Inžinierske činnosti'!D5</f>
        <v>5000</v>
      </c>
    </row>
    <row r="52" spans="1:4" x14ac:dyDescent="0.25">
      <c r="A52" s="66" t="s">
        <v>69</v>
      </c>
      <c r="B52" s="67">
        <f>B45+B44+B42+B41+B39</f>
        <v>899989.85</v>
      </c>
      <c r="C52" s="67">
        <v>0</v>
      </c>
      <c r="D52" s="72">
        <f>D45+D44+D42+D41+D39</f>
        <v>718289.85</v>
      </c>
    </row>
    <row r="53" spans="1:4" s="2" customFormat="1" x14ac:dyDescent="0.25">
      <c r="A53" s="66" t="s">
        <v>80</v>
      </c>
      <c r="B53" s="67">
        <v>37000</v>
      </c>
      <c r="C53" s="67">
        <v>0</v>
      </c>
      <c r="D53" s="72">
        <f>B53</f>
        <v>37000</v>
      </c>
    </row>
    <row r="54" spans="1:4" ht="18.75" x14ac:dyDescent="0.3">
      <c r="A54" s="68" t="s">
        <v>71</v>
      </c>
      <c r="B54" s="69">
        <f>SUM(B50:B53)</f>
        <v>1024511.85</v>
      </c>
      <c r="C54" s="69">
        <v>0</v>
      </c>
      <c r="D54" s="73">
        <f>SUM(D50:D53)</f>
        <v>812811.85</v>
      </c>
    </row>
  </sheetData>
  <mergeCells count="2">
    <mergeCell ref="A1:C1"/>
    <mergeCell ref="A47:D47"/>
  </mergeCells>
  <pageMargins left="3.937007874015748E-2" right="3.937007874015748E-2" top="0.15748031496062992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PD</vt:lpstr>
      <vt:lpstr>Inžinierske činnosti</vt:lpstr>
      <vt:lpstr>Real.stavieb+REKAPITULÁCIA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Ľudmila Svoreňová</dc:creator>
  <cp:lastModifiedBy>MÁGYELOVÁ Andrea</cp:lastModifiedBy>
  <cp:lastPrinted>2016-11-29T13:29:59Z</cp:lastPrinted>
  <dcterms:created xsi:type="dcterms:W3CDTF">2015-11-15T17:24:46Z</dcterms:created>
  <dcterms:modified xsi:type="dcterms:W3CDTF">2016-11-29T14:34:18Z</dcterms:modified>
</cp:coreProperties>
</file>