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70863\Desktop\Rozpočet 2018\Pripomienkovacie obdobie\1. oprava\"/>
    </mc:Choice>
  </mc:AlternateContent>
  <bookViews>
    <workbookView xWindow="0" yWindow="0" windowWidth="20490" windowHeight="7755"/>
  </bookViews>
  <sheets>
    <sheet name="REKAP.Príjmy-výdavky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B29" i="1"/>
  <c r="K22" i="1" l="1"/>
  <c r="K23" i="1" s="1"/>
  <c r="J22" i="1"/>
  <c r="I22" i="1"/>
  <c r="B22" i="1"/>
  <c r="M20" i="1"/>
  <c r="M22" i="1" s="1"/>
  <c r="K17" i="1"/>
  <c r="E17" i="1"/>
  <c r="B17" i="1"/>
  <c r="F16" i="1"/>
  <c r="G16" i="1" s="1"/>
  <c r="M16" i="1" s="1"/>
  <c r="F15" i="1"/>
  <c r="G15" i="1" s="1"/>
  <c r="M15" i="1" s="1"/>
  <c r="F14" i="1"/>
  <c r="G14" i="1" s="1"/>
  <c r="M14" i="1" s="1"/>
  <c r="F13" i="1"/>
  <c r="D13" i="1"/>
  <c r="D17" i="1" s="1"/>
  <c r="F12" i="1"/>
  <c r="C12" i="1"/>
  <c r="C17" i="1" s="1"/>
  <c r="F11" i="1"/>
  <c r="G11" i="1" s="1"/>
  <c r="M11" i="1" s="1"/>
  <c r="F10" i="1"/>
  <c r="F9" i="1"/>
  <c r="G9" i="1" s="1"/>
  <c r="M9" i="1" s="1"/>
  <c r="G8" i="1"/>
  <c r="M8" i="1" s="1"/>
  <c r="I7" i="1"/>
  <c r="I17" i="1" s="1"/>
  <c r="I23" i="1" s="1"/>
  <c r="F7" i="1"/>
  <c r="G7" i="1" s="1"/>
  <c r="M7" i="1" s="1"/>
  <c r="G6" i="1"/>
  <c r="M6" i="1" s="1"/>
  <c r="F5" i="1"/>
  <c r="G5" i="1" s="1"/>
  <c r="M5" i="1" s="1"/>
  <c r="G4" i="1"/>
  <c r="F17" i="1" l="1"/>
  <c r="G13" i="1"/>
  <c r="M13" i="1" s="1"/>
  <c r="G12" i="1"/>
  <c r="M12" i="1" s="1"/>
  <c r="M4" i="1"/>
  <c r="G10" i="1"/>
  <c r="M10" i="1" s="1"/>
  <c r="G17" i="1" l="1"/>
  <c r="B23" i="1" s="1"/>
  <c r="M23" i="1" s="1"/>
  <c r="M17" i="1"/>
</calcChain>
</file>

<file path=xl/sharedStrings.xml><?xml version="1.0" encoding="utf-8"?>
<sst xmlns="http://schemas.openxmlformats.org/spreadsheetml/2006/main" count="17" uniqueCount="14">
  <si>
    <t>Programy</t>
  </si>
  <si>
    <t>Bežné výdavky</t>
  </si>
  <si>
    <t>Kapitálové výdavky</t>
  </si>
  <si>
    <t>Finančné operácie</t>
  </si>
  <si>
    <t>Výdavky spolu</t>
  </si>
  <si>
    <t>SPOLU</t>
  </si>
  <si>
    <t>Bežné príjmy</t>
  </si>
  <si>
    <t>Kapitálové príjmy</t>
  </si>
  <si>
    <t>Príjmy spolu</t>
  </si>
  <si>
    <t>ROZDIEL</t>
  </si>
  <si>
    <t>ROK 2018</t>
  </si>
  <si>
    <t>Výdavky</t>
  </si>
  <si>
    <t>Príjmy</t>
  </si>
  <si>
    <t>Rozdiel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</si>
</sst>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4" fillId="3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0" fillId="0" borderId="9" xfId="0" applyNumberFormat="1" applyBorder="1" applyAlignment="1">
      <alignment horizontal="center"/>
    </xf>
    <xf numFmtId="0" fontId="0" fillId="0" borderId="6" xfId="0" applyBorder="1"/>
    <xf numFmtId="4" fontId="5" fillId="0" borderId="7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6" fillId="2" borderId="11" xfId="0" applyFont="1" applyFill="1" applyBorder="1"/>
    <xf numFmtId="4" fontId="2" fillId="2" borderId="7" xfId="0" applyNumberFormat="1" applyFont="1" applyFill="1" applyBorder="1"/>
    <xf numFmtId="4" fontId="2" fillId="3" borderId="12" xfId="0" applyNumberFormat="1" applyFont="1" applyFill="1" applyBorder="1"/>
    <xf numFmtId="4" fontId="2" fillId="4" borderId="12" xfId="0" applyNumberFormat="1" applyFont="1" applyFill="1" applyBorder="1"/>
    <xf numFmtId="4" fontId="0" fillId="0" borderId="0" xfId="0" applyNumberFormat="1"/>
    <xf numFmtId="4" fontId="2" fillId="0" borderId="12" xfId="0" applyNumberFormat="1" applyFont="1" applyFill="1" applyBorder="1"/>
    <xf numFmtId="2" fontId="4" fillId="0" borderId="0" xfId="0" applyNumberFormat="1" applyFont="1" applyFill="1" applyBorder="1"/>
    <xf numFmtId="0" fontId="2" fillId="0" borderId="4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/>
    <xf numFmtId="0" fontId="0" fillId="0" borderId="14" xfId="0" applyFill="1" applyBorder="1"/>
    <xf numFmtId="0" fontId="6" fillId="2" borderId="22" xfId="0" applyFont="1" applyFill="1" applyBorder="1"/>
    <xf numFmtId="4" fontId="4" fillId="3" borderId="12" xfId="0" applyNumberFormat="1" applyFont="1" applyFill="1" applyBorder="1"/>
    <xf numFmtId="4" fontId="6" fillId="0" borderId="12" xfId="0" applyNumberFormat="1" applyFont="1" applyBorder="1"/>
    <xf numFmtId="4" fontId="4" fillId="4" borderId="12" xfId="0" applyNumberFormat="1" applyFont="1" applyFill="1" applyBorder="1"/>
    <xf numFmtId="4" fontId="6" fillId="0" borderId="25" xfId="0" applyNumberFormat="1" applyFont="1" applyBorder="1"/>
    <xf numFmtId="164" fontId="4" fillId="0" borderId="12" xfId="0" applyNumberFormat="1" applyFont="1" applyBorder="1"/>
    <xf numFmtId="0" fontId="7" fillId="0" borderId="0" xfId="0" applyFont="1" applyFill="1" applyBorder="1"/>
    <xf numFmtId="0" fontId="7" fillId="0" borderId="0" xfId="0" applyFont="1"/>
    <xf numFmtId="164" fontId="7" fillId="0" borderId="0" xfId="0" applyNumberFormat="1" applyFont="1"/>
    <xf numFmtId="165" fontId="7" fillId="0" borderId="0" xfId="0" applyNumberFormat="1" applyFont="1"/>
    <xf numFmtId="0" fontId="0" fillId="0" borderId="0" xfId="0" applyFill="1" applyBorder="1"/>
    <xf numFmtId="2" fontId="0" fillId="0" borderId="0" xfId="0" applyNumberForma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0" fillId="0" borderId="0" xfId="0" applyFill="1"/>
    <xf numFmtId="4" fontId="0" fillId="0" borderId="7" xfId="0" applyNumberFormat="1" applyFill="1" applyBorder="1" applyAlignment="1">
      <alignment vertical="center"/>
    </xf>
    <xf numFmtId="1" fontId="2" fillId="2" borderId="7" xfId="0" applyNumberFormat="1" applyFont="1" applyFill="1" applyBorder="1" applyAlignment="1">
      <alignment horizontal="center"/>
    </xf>
    <xf numFmtId="4" fontId="6" fillId="2" borderId="23" xfId="0" applyNumberFormat="1" applyFont="1" applyFill="1" applyBorder="1" applyAlignment="1">
      <alignment horizontal="center"/>
    </xf>
    <xf numFmtId="4" fontId="6" fillId="2" borderId="24" xfId="0" applyNumberFormat="1" applyFont="1" applyFill="1" applyBorder="1" applyAlignment="1">
      <alignment horizontal="center"/>
    </xf>
    <xf numFmtId="2" fontId="7" fillId="0" borderId="26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4" fontId="0" fillId="0" borderId="15" xfId="0" applyNumberFormat="1" applyFill="1" applyBorder="1" applyAlignment="1">
      <alignment horizontal="center" vertical="center"/>
    </xf>
    <xf numFmtId="4" fontId="0" fillId="0" borderId="16" xfId="0" applyNumberFormat="1" applyFill="1" applyBorder="1" applyAlignment="1">
      <alignment horizontal="center" vertical="center"/>
    </xf>
    <xf numFmtId="4" fontId="0" fillId="0" borderId="17" xfId="0" applyNumberFormat="1" applyFill="1" applyBorder="1" applyAlignment="1">
      <alignment horizontal="center" vertical="center"/>
    </xf>
    <xf numFmtId="4" fontId="0" fillId="0" borderId="19" xfId="0" applyNumberFormat="1" applyFill="1" applyBorder="1" applyAlignment="1">
      <alignment horizontal="center" vertical="center"/>
    </xf>
    <xf numFmtId="4" fontId="0" fillId="0" borderId="20" xfId="0" applyNumberFormat="1" applyFill="1" applyBorder="1" applyAlignment="1">
      <alignment horizontal="center" vertical="center"/>
    </xf>
    <xf numFmtId="4" fontId="0" fillId="0" borderId="21" xfId="0" applyNumberFormat="1" applyFill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</cellXfs>
  <cellStyles count="2"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a70863/AppData/Local/Microsoft/Windows/INetCache/Content.Outlook/LUSZ9FBU/K&#243;pia%20-%20finan&#269;n&#253;%20rozpo&#269;et%202017-2019%20pod&#318;a%20programov%20a%20aktiv&#237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Rekap. výdavky"/>
      <sheetName val="Rekapitulácia"/>
      <sheetName val="Rekap.príjm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6">
          <cell r="C6">
            <v>0</v>
          </cell>
          <cell r="N6">
            <v>0</v>
          </cell>
        </row>
        <row r="8">
          <cell r="N8">
            <v>0</v>
          </cell>
          <cell r="O8">
            <v>0</v>
          </cell>
        </row>
        <row r="10">
          <cell r="N10">
            <v>0</v>
          </cell>
        </row>
        <row r="11">
          <cell r="N11">
            <v>0</v>
          </cell>
        </row>
        <row r="12">
          <cell r="N12">
            <v>0</v>
          </cell>
        </row>
        <row r="13">
          <cell r="D13">
            <v>0</v>
          </cell>
          <cell r="N13">
            <v>0</v>
          </cell>
        </row>
        <row r="14">
          <cell r="E14">
            <v>0</v>
          </cell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</sheetData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I22" sqref="I22"/>
    </sheetView>
  </sheetViews>
  <sheetFormatPr defaultRowHeight="15" x14ac:dyDescent="0.25"/>
  <cols>
    <col min="2" max="2" width="13" customWidth="1"/>
    <col min="3" max="3" width="13.5703125" customWidth="1"/>
    <col min="4" max="4" width="12.42578125" customWidth="1"/>
    <col min="5" max="5" width="12.85546875" customWidth="1"/>
    <col min="6" max="6" width="10.85546875" customWidth="1"/>
    <col min="7" max="7" width="12.5703125" customWidth="1"/>
    <col min="8" max="8" width="1.85546875" customWidth="1"/>
    <col min="9" max="9" width="14.5703125" customWidth="1"/>
    <col min="10" max="10" width="1.28515625" customWidth="1"/>
    <col min="11" max="11" width="13.7109375" customWidth="1"/>
    <col min="12" max="12" width="1.7109375" customWidth="1"/>
    <col min="13" max="13" width="17.85546875" customWidth="1"/>
  </cols>
  <sheetData>
    <row r="1" spans="1:13" ht="21.75" thickBot="1" x14ac:dyDescent="0.4">
      <c r="A1" s="43" t="s">
        <v>10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31.5" x14ac:dyDescent="0.25">
      <c r="A2" s="44" t="s">
        <v>0</v>
      </c>
      <c r="B2" s="46" t="s">
        <v>1</v>
      </c>
      <c r="C2" s="46"/>
      <c r="D2" s="46"/>
      <c r="E2" s="46"/>
      <c r="F2" s="46"/>
      <c r="G2" s="47"/>
      <c r="H2" s="1"/>
      <c r="I2" s="2" t="s">
        <v>2</v>
      </c>
      <c r="J2" s="1"/>
      <c r="K2" s="3" t="s">
        <v>3</v>
      </c>
      <c r="M2" s="48" t="s">
        <v>4</v>
      </c>
    </row>
    <row r="3" spans="1:13" x14ac:dyDescent="0.25">
      <c r="A3" s="45"/>
      <c r="B3" s="4">
        <v>610</v>
      </c>
      <c r="C3" s="4">
        <v>620</v>
      </c>
      <c r="D3" s="4">
        <v>630</v>
      </c>
      <c r="E3" s="4">
        <v>640</v>
      </c>
      <c r="F3" s="4">
        <v>650</v>
      </c>
      <c r="G3" s="5" t="s">
        <v>5</v>
      </c>
      <c r="I3" s="6">
        <v>700</v>
      </c>
      <c r="K3" s="6">
        <v>800</v>
      </c>
      <c r="M3" s="49"/>
    </row>
    <row r="4" spans="1:13" x14ac:dyDescent="0.25">
      <c r="A4" s="7">
        <v>1</v>
      </c>
      <c r="B4" s="8">
        <v>22260</v>
      </c>
      <c r="C4" s="8">
        <v>8250</v>
      </c>
      <c r="D4" s="8">
        <v>17600</v>
      </c>
      <c r="E4" s="8">
        <v>13600</v>
      </c>
      <c r="F4" s="8">
        <v>9800</v>
      </c>
      <c r="G4" s="9">
        <f>SUM(B4:F4)</f>
        <v>71510</v>
      </c>
      <c r="I4" s="10">
        <v>0</v>
      </c>
      <c r="K4" s="10">
        <v>62000</v>
      </c>
      <c r="M4" s="10">
        <f>G4+I4+K4</f>
        <v>133510</v>
      </c>
    </row>
    <row r="5" spans="1:13" x14ac:dyDescent="0.25">
      <c r="A5" s="7">
        <v>2</v>
      </c>
      <c r="B5" s="8">
        <v>0</v>
      </c>
      <c r="C5" s="8">
        <v>250</v>
      </c>
      <c r="D5" s="8">
        <v>55950</v>
      </c>
      <c r="E5" s="8">
        <v>2500</v>
      </c>
      <c r="F5" s="8">
        <f>'[1]Rekap. výdavky'!N6</f>
        <v>0</v>
      </c>
      <c r="G5" s="9">
        <f t="shared" ref="G5:G16" si="0">SUM(B5:F5)</f>
        <v>58700</v>
      </c>
      <c r="I5" s="10">
        <v>0</v>
      </c>
      <c r="K5" s="10">
        <v>0</v>
      </c>
      <c r="M5" s="10">
        <f t="shared" ref="M5:M16" si="1">G5+I5+K5</f>
        <v>58700</v>
      </c>
    </row>
    <row r="6" spans="1:13" x14ac:dyDescent="0.25">
      <c r="A6" s="7">
        <v>3</v>
      </c>
      <c r="B6" s="8">
        <v>9950</v>
      </c>
      <c r="C6" s="8">
        <v>11450</v>
      </c>
      <c r="D6" s="8">
        <v>71300</v>
      </c>
      <c r="E6" s="8">
        <v>11300</v>
      </c>
      <c r="F6" s="8">
        <v>720</v>
      </c>
      <c r="G6" s="9">
        <f t="shared" si="0"/>
        <v>104720</v>
      </c>
      <c r="I6" s="10">
        <v>11000</v>
      </c>
      <c r="K6" s="10">
        <v>5500</v>
      </c>
      <c r="M6" s="10">
        <f t="shared" si="1"/>
        <v>121220</v>
      </c>
    </row>
    <row r="7" spans="1:13" x14ac:dyDescent="0.25">
      <c r="A7" s="7">
        <v>4</v>
      </c>
      <c r="B7" s="8">
        <v>18700</v>
      </c>
      <c r="C7" s="8">
        <v>6800</v>
      </c>
      <c r="D7" s="8">
        <v>5790</v>
      </c>
      <c r="E7" s="8">
        <v>200</v>
      </c>
      <c r="F7" s="8">
        <f>'[1]Rekap. výdavky'!N8</f>
        <v>0</v>
      </c>
      <c r="G7" s="9">
        <f t="shared" si="0"/>
        <v>31490</v>
      </c>
      <c r="I7" s="10">
        <f>'[1]Rekap. výdavky'!O8</f>
        <v>0</v>
      </c>
      <c r="K7" s="10">
        <v>0</v>
      </c>
      <c r="M7" s="10">
        <f t="shared" si="1"/>
        <v>31490</v>
      </c>
    </row>
    <row r="8" spans="1:13" x14ac:dyDescent="0.25">
      <c r="A8" s="7">
        <v>5</v>
      </c>
      <c r="B8" s="8">
        <v>134600</v>
      </c>
      <c r="C8" s="8">
        <v>49780</v>
      </c>
      <c r="D8" s="8">
        <v>34500</v>
      </c>
      <c r="E8" s="8">
        <v>350</v>
      </c>
      <c r="F8" s="8">
        <v>350</v>
      </c>
      <c r="G8" s="9">
        <f t="shared" si="0"/>
        <v>219580</v>
      </c>
      <c r="I8" s="10">
        <v>30000</v>
      </c>
      <c r="K8" s="10">
        <v>2300</v>
      </c>
      <c r="M8" s="10">
        <f t="shared" si="1"/>
        <v>251880</v>
      </c>
    </row>
    <row r="9" spans="1:13" x14ac:dyDescent="0.25">
      <c r="A9" s="7">
        <v>6</v>
      </c>
      <c r="B9" s="8">
        <v>26900</v>
      </c>
      <c r="C9" s="8">
        <v>9500</v>
      </c>
      <c r="D9" s="8">
        <v>51950</v>
      </c>
      <c r="E9" s="8">
        <v>499570</v>
      </c>
      <c r="F9" s="8">
        <f>'[1]Rekap. výdavky'!N10</f>
        <v>0</v>
      </c>
      <c r="G9" s="9">
        <f t="shared" si="0"/>
        <v>587920</v>
      </c>
      <c r="I9" s="10">
        <v>662300</v>
      </c>
      <c r="K9" s="10">
        <v>12700</v>
      </c>
      <c r="M9" s="10">
        <f t="shared" si="1"/>
        <v>1262920</v>
      </c>
    </row>
    <row r="10" spans="1:13" x14ac:dyDescent="0.25">
      <c r="A10" s="7">
        <v>7</v>
      </c>
      <c r="B10" s="8">
        <v>0</v>
      </c>
      <c r="C10" s="8">
        <v>0</v>
      </c>
      <c r="D10" s="8">
        <v>313650</v>
      </c>
      <c r="E10" s="8">
        <v>144030</v>
      </c>
      <c r="F10" s="8">
        <f>'[1]Rekap. výdavky'!N11</f>
        <v>0</v>
      </c>
      <c r="G10" s="9">
        <f t="shared" si="0"/>
        <v>457680</v>
      </c>
      <c r="I10" s="10">
        <v>129800</v>
      </c>
      <c r="K10" s="10">
        <v>0</v>
      </c>
      <c r="M10" s="10">
        <f t="shared" si="1"/>
        <v>587480</v>
      </c>
    </row>
    <row r="11" spans="1:13" x14ac:dyDescent="0.25">
      <c r="A11" s="7">
        <v>8</v>
      </c>
      <c r="B11" s="8">
        <v>2544186</v>
      </c>
      <c r="C11" s="8">
        <v>919669</v>
      </c>
      <c r="D11" s="8">
        <v>499040</v>
      </c>
      <c r="E11" s="8">
        <v>41855</v>
      </c>
      <c r="F11" s="8">
        <f>'[1]Rekap. výdavky'!N12</f>
        <v>0</v>
      </c>
      <c r="G11" s="9">
        <f t="shared" si="0"/>
        <v>4004750</v>
      </c>
      <c r="I11" s="10">
        <v>691250</v>
      </c>
      <c r="K11" s="10">
        <v>0</v>
      </c>
      <c r="M11" s="10">
        <f t="shared" si="1"/>
        <v>4696000</v>
      </c>
    </row>
    <row r="12" spans="1:13" x14ac:dyDescent="0.25">
      <c r="A12" s="7">
        <v>9</v>
      </c>
      <c r="B12" s="8">
        <v>0</v>
      </c>
      <c r="C12" s="8">
        <f>'[1]Rekap. výdavky'!D13</f>
        <v>0</v>
      </c>
      <c r="D12" s="8">
        <v>500</v>
      </c>
      <c r="E12" s="8">
        <v>122640</v>
      </c>
      <c r="F12" s="8">
        <f>'[1]Rekap. výdavky'!N13</f>
        <v>0</v>
      </c>
      <c r="G12" s="9">
        <f t="shared" si="0"/>
        <v>123140</v>
      </c>
      <c r="I12" s="10">
        <v>76550</v>
      </c>
      <c r="K12" s="10">
        <v>0</v>
      </c>
      <c r="M12" s="10">
        <f t="shared" si="1"/>
        <v>199690</v>
      </c>
    </row>
    <row r="13" spans="1:13" x14ac:dyDescent="0.25">
      <c r="A13" s="7">
        <v>10</v>
      </c>
      <c r="B13" s="8">
        <v>9710</v>
      </c>
      <c r="C13" s="8">
        <v>3390</v>
      </c>
      <c r="D13" s="8">
        <f>'[1]Rekap. výdavky'!E14</f>
        <v>0</v>
      </c>
      <c r="E13" s="8">
        <v>300140</v>
      </c>
      <c r="F13" s="8">
        <f>'[1]Rekap. výdavky'!N14</f>
        <v>0</v>
      </c>
      <c r="G13" s="9">
        <f t="shared" si="0"/>
        <v>313240</v>
      </c>
      <c r="I13" s="10">
        <v>1594560</v>
      </c>
      <c r="K13" s="10">
        <v>0</v>
      </c>
      <c r="M13" s="10">
        <f t="shared" si="1"/>
        <v>1907800</v>
      </c>
    </row>
    <row r="14" spans="1:13" x14ac:dyDescent="0.25">
      <c r="A14" s="7">
        <v>11</v>
      </c>
      <c r="B14" s="8">
        <v>25800</v>
      </c>
      <c r="C14" s="8">
        <v>9000</v>
      </c>
      <c r="D14" s="8">
        <v>21100</v>
      </c>
      <c r="E14" s="8">
        <v>0</v>
      </c>
      <c r="F14" s="8">
        <f>'[1]Rekap. výdavky'!N15</f>
        <v>0</v>
      </c>
      <c r="G14" s="9">
        <f t="shared" si="0"/>
        <v>55900</v>
      </c>
      <c r="I14" s="10">
        <v>69000</v>
      </c>
      <c r="K14" s="10">
        <v>0</v>
      </c>
      <c r="M14" s="10">
        <f t="shared" si="1"/>
        <v>124900</v>
      </c>
    </row>
    <row r="15" spans="1:13" x14ac:dyDescent="0.25">
      <c r="A15" s="7">
        <v>12</v>
      </c>
      <c r="B15" s="8">
        <v>74480</v>
      </c>
      <c r="C15" s="8">
        <v>26070</v>
      </c>
      <c r="D15" s="8">
        <v>10250</v>
      </c>
      <c r="E15" s="8">
        <v>283100</v>
      </c>
      <c r="F15" s="8">
        <f>'[1]Rekap. výdavky'!N16</f>
        <v>0</v>
      </c>
      <c r="G15" s="9">
        <f t="shared" si="0"/>
        <v>393900</v>
      </c>
      <c r="I15" s="10">
        <v>220130</v>
      </c>
      <c r="K15" s="10">
        <v>0</v>
      </c>
      <c r="M15" s="10">
        <f t="shared" si="1"/>
        <v>614030</v>
      </c>
    </row>
    <row r="16" spans="1:13" x14ac:dyDescent="0.25">
      <c r="A16" s="7">
        <v>13</v>
      </c>
      <c r="B16" s="8">
        <v>458100</v>
      </c>
      <c r="C16" s="8">
        <v>168800</v>
      </c>
      <c r="D16" s="8">
        <v>131055</v>
      </c>
      <c r="E16" s="8">
        <v>1200</v>
      </c>
      <c r="F16" s="8">
        <f>'[1]Rekap. výdavky'!N17</f>
        <v>0</v>
      </c>
      <c r="G16" s="9">
        <f t="shared" si="0"/>
        <v>759155</v>
      </c>
      <c r="I16" s="10">
        <v>16650</v>
      </c>
      <c r="K16" s="10">
        <v>0</v>
      </c>
      <c r="M16" s="10">
        <f t="shared" si="1"/>
        <v>775805</v>
      </c>
    </row>
    <row r="17" spans="1:13" ht="19.5" thickBot="1" x14ac:dyDescent="0.35">
      <c r="A17" s="11" t="s">
        <v>5</v>
      </c>
      <c r="B17" s="12">
        <f t="shared" ref="B17:G17" si="2">SUM(B4:B16)</f>
        <v>3324686</v>
      </c>
      <c r="C17" s="12">
        <f t="shared" si="2"/>
        <v>1212959</v>
      </c>
      <c r="D17" s="12">
        <f t="shared" si="2"/>
        <v>1212685</v>
      </c>
      <c r="E17" s="12">
        <f t="shared" si="2"/>
        <v>1420485</v>
      </c>
      <c r="F17" s="12">
        <f t="shared" si="2"/>
        <v>10870</v>
      </c>
      <c r="G17" s="12">
        <f t="shared" si="2"/>
        <v>7181685</v>
      </c>
      <c r="I17" s="13">
        <f>SUM(I4:I16)</f>
        <v>3501240</v>
      </c>
      <c r="K17" s="14">
        <f>SUM(K4:K16)</f>
        <v>82500</v>
      </c>
      <c r="L17" s="15"/>
      <c r="M17" s="16">
        <f>SUM(M4:M16)</f>
        <v>10765425</v>
      </c>
    </row>
    <row r="18" spans="1:13" ht="16.5" thickBot="1" x14ac:dyDescent="0.3">
      <c r="I18" s="17"/>
    </row>
    <row r="19" spans="1:13" ht="31.5" x14ac:dyDescent="0.25">
      <c r="A19" s="50"/>
      <c r="B19" s="46" t="s">
        <v>6</v>
      </c>
      <c r="C19" s="46"/>
      <c r="D19" s="46"/>
      <c r="E19" s="46"/>
      <c r="F19" s="46"/>
      <c r="G19" s="47"/>
      <c r="I19" s="2" t="s">
        <v>7</v>
      </c>
      <c r="K19" s="3" t="s">
        <v>3</v>
      </c>
      <c r="M19" s="18" t="s">
        <v>8</v>
      </c>
    </row>
    <row r="20" spans="1:13" x14ac:dyDescent="0.25">
      <c r="A20" s="51"/>
      <c r="B20" s="52">
        <v>7562265</v>
      </c>
      <c r="C20" s="53"/>
      <c r="D20" s="53"/>
      <c r="E20" s="53"/>
      <c r="F20" s="53"/>
      <c r="G20" s="54"/>
      <c r="H20" s="19"/>
      <c r="I20" s="58">
        <v>1500160</v>
      </c>
      <c r="J20" s="20"/>
      <c r="K20" s="58">
        <v>1703000</v>
      </c>
      <c r="L20" s="21"/>
      <c r="M20" s="60">
        <f>B20+I20+K20</f>
        <v>10765425</v>
      </c>
    </row>
    <row r="21" spans="1:13" ht="15.75" thickBot="1" x14ac:dyDescent="0.3">
      <c r="A21" s="22"/>
      <c r="B21" s="55"/>
      <c r="C21" s="56"/>
      <c r="D21" s="56"/>
      <c r="E21" s="56"/>
      <c r="F21" s="56"/>
      <c r="G21" s="57"/>
      <c r="H21" s="19"/>
      <c r="I21" s="59"/>
      <c r="J21" s="20">
        <v>240.892</v>
      </c>
      <c r="K21" s="59"/>
      <c r="L21" s="21"/>
      <c r="M21" s="61"/>
    </row>
    <row r="22" spans="1:13" ht="19.5" thickBot="1" x14ac:dyDescent="0.35">
      <c r="A22" s="23" t="s">
        <v>5</v>
      </c>
      <c r="B22" s="40">
        <f>B20</f>
        <v>7562265</v>
      </c>
      <c r="C22" s="40"/>
      <c r="D22" s="40"/>
      <c r="E22" s="40"/>
      <c r="F22" s="40"/>
      <c r="G22" s="41"/>
      <c r="I22" s="24">
        <f>I20</f>
        <v>1500160</v>
      </c>
      <c r="J22" s="25">
        <f>J21</f>
        <v>240.892</v>
      </c>
      <c r="K22" s="26">
        <f>K20</f>
        <v>1703000</v>
      </c>
      <c r="L22" s="27"/>
      <c r="M22" s="28">
        <f>M20</f>
        <v>10765425</v>
      </c>
    </row>
    <row r="23" spans="1:13" x14ac:dyDescent="0.25">
      <c r="A23" s="29" t="s">
        <v>9</v>
      </c>
      <c r="B23" s="42">
        <f>B22-G17</f>
        <v>380580</v>
      </c>
      <c r="C23" s="42"/>
      <c r="D23" s="42"/>
      <c r="E23" s="42"/>
      <c r="F23" s="42"/>
      <c r="G23" s="42"/>
      <c r="H23" s="30"/>
      <c r="I23" s="31">
        <f>I22-I17</f>
        <v>-2001080</v>
      </c>
      <c r="J23" s="30"/>
      <c r="K23" s="31">
        <f>K22-K17</f>
        <v>1620500</v>
      </c>
      <c r="L23" s="30"/>
      <c r="M23" s="32">
        <f>B23+I23+K23</f>
        <v>0</v>
      </c>
    </row>
    <row r="24" spans="1:13" x14ac:dyDescent="0.25">
      <c r="A24" s="33"/>
      <c r="B24" s="33"/>
      <c r="C24" s="34"/>
      <c r="D24" s="34"/>
      <c r="E24" s="34"/>
      <c r="F24" s="34"/>
      <c r="G24" s="15"/>
      <c r="I24" s="15"/>
      <c r="K24" s="15"/>
      <c r="M24" s="15"/>
    </row>
    <row r="25" spans="1:13" x14ac:dyDescent="0.25">
      <c r="A25" s="33"/>
      <c r="B25" s="33"/>
      <c r="C25" s="34"/>
      <c r="D25" s="34"/>
      <c r="E25" s="34"/>
      <c r="F25" s="34"/>
      <c r="G25" s="33"/>
    </row>
    <row r="26" spans="1:13" x14ac:dyDescent="0.25">
      <c r="A26" s="33"/>
      <c r="B26" s="39">
        <v>2019</v>
      </c>
      <c r="C26" s="39">
        <v>2020</v>
      </c>
      <c r="D26" s="34"/>
      <c r="E26" s="34"/>
      <c r="F26" s="34"/>
      <c r="G26" s="33"/>
    </row>
    <row r="27" spans="1:13" x14ac:dyDescent="0.25">
      <c r="A27" s="33" t="s">
        <v>11</v>
      </c>
      <c r="B27" s="38">
        <v>7882800</v>
      </c>
      <c r="C27" s="38">
        <v>7744500</v>
      </c>
      <c r="D27" s="34"/>
      <c r="E27" s="34"/>
      <c r="F27" s="34"/>
      <c r="G27" s="33"/>
    </row>
    <row r="28" spans="1:13" x14ac:dyDescent="0.25">
      <c r="A28" s="33" t="s">
        <v>12</v>
      </c>
      <c r="B28" s="38">
        <v>7882800</v>
      </c>
      <c r="C28" s="38">
        <v>7744500</v>
      </c>
      <c r="D28" s="34"/>
      <c r="E28" s="34"/>
      <c r="F28" s="34"/>
      <c r="G28" s="33"/>
    </row>
    <row r="29" spans="1:13" x14ac:dyDescent="0.25">
      <c r="A29" s="33" t="s">
        <v>13</v>
      </c>
      <c r="B29" s="38">
        <f>B28-B27</f>
        <v>0</v>
      </c>
      <c r="C29" s="38">
        <f>C28-C27</f>
        <v>0</v>
      </c>
      <c r="D29" s="34"/>
      <c r="E29" s="34"/>
      <c r="F29" s="34"/>
      <c r="G29" s="33"/>
    </row>
    <row r="30" spans="1:13" x14ac:dyDescent="0.25">
      <c r="A30" s="33"/>
      <c r="B30" s="33"/>
      <c r="C30" s="34"/>
      <c r="D30" s="34"/>
      <c r="E30" s="34"/>
      <c r="F30" s="34"/>
      <c r="G30" s="33"/>
    </row>
    <row r="31" spans="1:13" x14ac:dyDescent="0.25">
      <c r="A31" s="33"/>
      <c r="B31" s="33"/>
      <c r="C31" s="34"/>
      <c r="D31" s="34"/>
      <c r="E31" s="34"/>
      <c r="F31" s="34"/>
      <c r="G31" s="33"/>
    </row>
    <row r="32" spans="1:13" x14ac:dyDescent="0.25">
      <c r="A32" s="33"/>
      <c r="B32" s="33"/>
      <c r="C32" s="34"/>
      <c r="D32" s="34"/>
      <c r="E32" s="34"/>
      <c r="F32" s="34"/>
      <c r="G32" s="33"/>
    </row>
    <row r="33" spans="1:7" x14ac:dyDescent="0.25">
      <c r="A33" s="33"/>
      <c r="B33" s="33"/>
      <c r="C33" s="34"/>
      <c r="D33" s="34"/>
      <c r="E33" s="34"/>
      <c r="F33" s="34"/>
      <c r="G33" s="33"/>
    </row>
    <row r="34" spans="1:7" x14ac:dyDescent="0.25">
      <c r="A34" s="35"/>
      <c r="B34" s="35"/>
      <c r="C34" s="36"/>
      <c r="D34" s="35"/>
      <c r="E34" s="35"/>
      <c r="F34" s="35"/>
      <c r="G34" s="35"/>
    </row>
    <row r="35" spans="1:7" x14ac:dyDescent="0.25">
      <c r="A35" s="37"/>
      <c r="B35" s="37"/>
      <c r="C35" s="37"/>
      <c r="D35" s="37"/>
      <c r="E35" s="37"/>
      <c r="F35" s="37"/>
      <c r="G35" s="37"/>
    </row>
    <row r="36" spans="1:7" x14ac:dyDescent="0.25">
      <c r="A36" s="37"/>
      <c r="B36" s="37"/>
      <c r="C36" s="37"/>
      <c r="D36" s="37"/>
      <c r="E36" s="37"/>
      <c r="F36" s="37"/>
      <c r="G36" s="37"/>
    </row>
    <row r="37" spans="1:7" x14ac:dyDescent="0.25">
      <c r="A37" s="37"/>
      <c r="B37" s="37"/>
      <c r="C37" s="37"/>
      <c r="D37" s="37"/>
      <c r="E37" s="37"/>
      <c r="F37" s="37"/>
      <c r="G37" s="37"/>
    </row>
  </sheetData>
  <mergeCells count="12">
    <mergeCell ref="B22:G22"/>
    <mergeCell ref="B23:G23"/>
    <mergeCell ref="A1:M1"/>
    <mergeCell ref="A2:A3"/>
    <mergeCell ref="B2:G2"/>
    <mergeCell ref="M2:M3"/>
    <mergeCell ref="A19:A20"/>
    <mergeCell ref="B19:G19"/>
    <mergeCell ref="B20:G21"/>
    <mergeCell ref="I20:I21"/>
    <mergeCell ref="K20:K21"/>
    <mergeCell ref="M20:M21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REKAP.Príjmy-výdavky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MÁGYELOVÁ Andrea</cp:lastModifiedBy>
  <cp:lastPrinted>2017-11-28T14:38:28Z</cp:lastPrinted>
  <dcterms:created xsi:type="dcterms:W3CDTF">2017-11-25T22:05:53Z</dcterms:created>
  <dcterms:modified xsi:type="dcterms:W3CDTF">2017-12-06T11:48:36Z</dcterms:modified>
</cp:coreProperties>
</file>