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ama70863\Documents\Rozpočet 2020\MS\"/>
    </mc:Choice>
  </mc:AlternateContent>
  <bookViews>
    <workbookView xWindow="0" yWindow="0" windowWidth="28800" windowHeight="11835"/>
  </bookViews>
  <sheets>
    <sheet name="Úvod" sheetId="6" r:id="rId1"/>
    <sheet name="1.1 Vedenie mesta" sheetId="7" r:id="rId2"/>
    <sheet name="1.2 Členstvo v org.a združ." sheetId="54" r:id="rId3"/>
    <sheet name="1.3 Strategické plánovanie" sheetId="36" r:id="rId4"/>
    <sheet name="1.4 Manažment investícií" sheetId="51" r:id="rId5"/>
    <sheet name="1.5 Rozpočtovníctvo a audit" sheetId="52" r:id="rId6"/>
    <sheet name="1.6 Správa daní a poplatkov" sheetId="50" r:id="rId7"/>
    <sheet name="1.7 Kontrolná činnosť, petície" sheetId="34" r:id="rId8"/>
    <sheet name="1.8 Znalecké a porad.služby" sheetId="104" r:id="rId9"/>
    <sheet name="2.1 Propagácia a prezentácia " sheetId="38" r:id="rId10"/>
    <sheet name="2.2 Reg.,nar. a nadnár.spolupr." sheetId="41" r:id="rId11"/>
    <sheet name="2.3 Internetová komunikácia" sheetId="3" r:id="rId12"/>
    <sheet name="2.4 Mestské noviny FZ" sheetId="42" r:id="rId13"/>
    <sheet name="3.1 Správne konanie" sheetId="11" r:id="rId14"/>
    <sheet name="3.2 Činnosť samosprávnych org." sheetId="15" r:id="rId15"/>
    <sheet name="3.3 Voľby" sheetId="17" r:id="rId16"/>
    <sheet name="3.4 Majet.vysp.a spr.nehnut." sheetId="44" r:id="rId17"/>
    <sheet name="3.5 Vzdelávanie zamestnancov" sheetId="45" r:id="rId18"/>
    <sheet name="3.6 Archív,registratúra" sheetId="14" r:id="rId19"/>
    <sheet name="3.7  Mestský informačný syst." sheetId="5" r:id="rId20"/>
    <sheet name="3.8 Správa služ.mot.voz." sheetId="16" r:id="rId21"/>
    <sheet name="4.1 Matrika" sheetId="18" r:id="rId22"/>
    <sheet name="4.2 Osvedč.listín a podpis." sheetId="19" r:id="rId23"/>
    <sheet name="4.3 Evidencia obyv." sheetId="20" r:id="rId24"/>
    <sheet name="4.4 Služby podnikateľom" sheetId="55" r:id="rId25"/>
    <sheet name="4.5 Org.občianskych obradov" sheetId="21" r:id="rId26"/>
    <sheet name="4.6 Úradná tabuľa" sheetId="22" r:id="rId27"/>
    <sheet name="5.1 Ver.poriadok a bezp." sheetId="70" r:id="rId28"/>
    <sheet name="5.2 MOPS" sheetId="107" r:id="rId29"/>
    <sheet name="5.3 Kamerový systém" sheetId="74" r:id="rId30"/>
    <sheet name="5.4 Civilná ochrana" sheetId="75" r:id="rId31"/>
    <sheet name="5.5 Požiarna ochrana" sheetId="23" r:id="rId32"/>
    <sheet name="6.VPS" sheetId="79" r:id="rId33"/>
    <sheet name="7.1 Výstavba MK" sheetId="56" r:id="rId34"/>
    <sheet name="7.2 opr.a údr.MKaVP " sheetId="110" r:id="rId35"/>
    <sheet name="7.3 Údržba zelene" sheetId="111" r:id="rId36"/>
    <sheet name="8.1.1 MŠ-Óvoda Daxnerova" sheetId="85" r:id="rId37"/>
    <sheet name="8.1.2 MŠ-Óvoda Štúrova" sheetId="78" r:id="rId38"/>
    <sheet name="8.2.1ZŠ FL 64A" sheetId="84" r:id="rId39"/>
    <sheet name="8.2.2ZŠ Mocsáry" sheetId="83" r:id="rId40"/>
    <sheet name="8.2.3ZŠ Školská" sheetId="82" r:id="rId41"/>
    <sheet name="8.2.4ZŠ Koháry" sheetId="81" r:id="rId42"/>
    <sheet name="8.3 Podpora šk.d. FL64A" sheetId="108" r:id="rId43"/>
    <sheet name="8.3 Podp.šk.d.ZŠMocsáry" sheetId="115" r:id="rId44"/>
    <sheet name="8.3 Podpora šk.d. Školská1" sheetId="109" r:id="rId45"/>
    <sheet name="8.3 Podp.šk.d.ZŠKoháry" sheetId="114" r:id="rId46"/>
    <sheet name="8.4.1 ŠJpriMŠ Dax." sheetId="59" r:id="rId47"/>
    <sheet name="8.4.2 ŠJpriMŠ Štúr." sheetId="77" r:id="rId48"/>
    <sheet name="8.4.3 ŠJpriZŠ FL64A " sheetId="86" r:id="rId49"/>
    <sheet name="8.4.4 ŠJpriZŠ Školská" sheetId="87" r:id="rId50"/>
    <sheet name="8.4.5 ŠJpriZŠ Koháry" sheetId="91" r:id="rId51"/>
    <sheet name="8.5.0 ZUŠ" sheetId="76" r:id="rId52"/>
    <sheet name="8.5.1 ŠKD FL64A" sheetId="89" r:id="rId53"/>
    <sheet name="8.5.2 ŠKD Mocsáry" sheetId="90" r:id="rId54"/>
    <sheet name="8.5.3 ŠKD Školská" sheetId="88" r:id="rId55"/>
    <sheet name="8.5.4 ŚKD Koháry" sheetId="92" r:id="rId56"/>
    <sheet name="8.6 Školský úrad" sheetId="61" r:id="rId57"/>
    <sheet name="8.7 ZŠFL64A neform.v." sheetId="95" r:id="rId58"/>
    <sheet name="8.7 ZŠMocsáry neform.v." sheetId="97" r:id="rId59"/>
    <sheet name="8.7 ZŠŠkolská neform.v. " sheetId="99" r:id="rId60"/>
    <sheet name="8.7 ZŠKoháry neform.v." sheetId="93" r:id="rId61"/>
    <sheet name="9.1 Podpora šport.aktivít" sheetId="68" r:id="rId62"/>
    <sheet name="9.2 Prev.šport.areálu a ihrísk" sheetId="106" r:id="rId63"/>
    <sheet name="10.1Kult.v meste(MsKS)" sheetId="101" r:id="rId64"/>
    <sheet name="10.3Podp.kult.a spol.aktivítOZ" sheetId="103" r:id="rId65"/>
    <sheet name="10.2,4,5 HMF" sheetId="102" r:id="rId66"/>
    <sheet name="11.1 Menšie obecné služby" sheetId="67" r:id="rId67"/>
    <sheet name="11.2 Územné a stavebné konanie" sheetId="105" r:id="rId68"/>
    <sheet name="11.3 Ind.rozvoj.na z.pož." sheetId="64" r:id="rId69"/>
    <sheet name="11.4 Ochr.prír.a krajiny" sheetId="65" r:id="rId70"/>
    <sheet name="12.1 Dávky v HN" sheetId="24" r:id="rId71"/>
    <sheet name="12.2 Opat.a prepr.služba" sheetId="26" r:id="rId72"/>
    <sheet name="12.3 Org.strav.dôchodcov" sheetId="27" r:id="rId73"/>
    <sheet name="12.4 Denný stacionár" sheetId="29" r:id="rId74"/>
    <sheet name="12.5 Dotácie pre deti" sheetId="112" r:id="rId75"/>
    <sheet name="12.6 Starost.v DD Nezábudka" sheetId="30" r:id="rId76"/>
    <sheet name="12.7.1 TSP" sheetId="113" r:id="rId77"/>
    <sheet name="12.7.2 KC" sheetId="32" r:id="rId78"/>
    <sheet name="12.8 Osobitný príjemca" sheetId="28" r:id="rId79"/>
    <sheet name="13.1 Mestský úrad" sheetId="66" r:id="rId80"/>
    <sheet name="13.2 Spoločný OcÚ" sheetId="63" r:id="rId81"/>
    <sheet name="13.3 Realizácia národných proje" sheetId="69" r:id="rId82"/>
    <sheet name="Hárok1" sheetId="80" r:id="rId83"/>
  </sheets>
  <calcPr calcId="152511"/>
</workbook>
</file>

<file path=xl/calcChain.xml><?xml version="1.0" encoding="utf-8"?>
<calcChain xmlns="http://schemas.openxmlformats.org/spreadsheetml/2006/main">
  <c r="F28" i="102" l="1"/>
  <c r="F27" i="102"/>
  <c r="F35" i="102"/>
  <c r="F25" i="28" l="1"/>
  <c r="F26" i="44" l="1"/>
  <c r="F22" i="56"/>
  <c r="E22" i="56"/>
  <c r="E28" i="64"/>
  <c r="F28" i="64"/>
  <c r="F25" i="64"/>
  <c r="F44" i="79" l="1"/>
  <c r="E44" i="79"/>
  <c r="F25" i="79"/>
  <c r="F29" i="85" l="1"/>
  <c r="F30" i="85" s="1"/>
  <c r="E30" i="85"/>
  <c r="E32" i="70" l="1"/>
  <c r="F31" i="70"/>
  <c r="E31" i="70"/>
  <c r="E25" i="95" l="1"/>
  <c r="D25" i="95"/>
  <c r="F32" i="76"/>
  <c r="E34" i="87"/>
  <c r="F34" i="87"/>
  <c r="F23" i="42" l="1"/>
  <c r="F25" i="42" s="1"/>
  <c r="F24" i="38"/>
  <c r="F27" i="38" s="1"/>
  <c r="E24" i="38"/>
  <c r="E27" i="38" s="1"/>
  <c r="E26" i="38"/>
  <c r="E28" i="34" l="1"/>
  <c r="F26" i="34"/>
  <c r="F28" i="34" s="1"/>
  <c r="E26" i="34"/>
  <c r="F26" i="5"/>
  <c r="E26" i="5"/>
  <c r="F24" i="5"/>
  <c r="E24" i="5"/>
  <c r="F31" i="52"/>
  <c r="F24" i="52"/>
  <c r="F30" i="52"/>
  <c r="E30" i="52"/>
  <c r="E31" i="52" s="1"/>
  <c r="E24" i="52"/>
  <c r="F36" i="78"/>
  <c r="E31" i="78"/>
  <c r="F31" i="78"/>
  <c r="F30" i="112"/>
  <c r="F32" i="112" s="1"/>
  <c r="E30" i="112"/>
  <c r="E26" i="97"/>
  <c r="E27" i="97" s="1"/>
  <c r="D26" i="97"/>
  <c r="F34" i="59"/>
  <c r="E34" i="59"/>
  <c r="E34" i="77"/>
  <c r="F34" i="77"/>
  <c r="F36" i="102"/>
  <c r="F37" i="102" s="1"/>
  <c r="E28" i="101"/>
  <c r="F28" i="101"/>
  <c r="F24" i="101"/>
  <c r="F25" i="105"/>
  <c r="F28" i="105" s="1"/>
  <c r="E25" i="105"/>
  <c r="F57" i="79"/>
  <c r="E57" i="79"/>
  <c r="F55" i="79"/>
  <c r="E55" i="79"/>
  <c r="F53" i="79"/>
  <c r="E53" i="79"/>
  <c r="E25" i="26"/>
  <c r="E27" i="26" s="1"/>
  <c r="F25" i="26"/>
  <c r="F27" i="26" s="1"/>
  <c r="E26" i="23"/>
  <c r="E26" i="69"/>
  <c r="E28" i="69"/>
  <c r="F26" i="69"/>
  <c r="F28" i="69" s="1"/>
  <c r="E26" i="63"/>
  <c r="E28" i="63" s="1"/>
  <c r="F26" i="63"/>
  <c r="F28" i="63"/>
  <c r="E26" i="66"/>
  <c r="E28" i="66" s="1"/>
  <c r="F26" i="66"/>
  <c r="F28" i="66" s="1"/>
  <c r="E25" i="28"/>
  <c r="F27" i="28"/>
  <c r="E27" i="28"/>
  <c r="E28" i="32"/>
  <c r="E30" i="32" s="1"/>
  <c r="F28" i="32"/>
  <c r="F30" i="32" s="1"/>
  <c r="E28" i="113"/>
  <c r="E30" i="113" s="1"/>
  <c r="F28" i="113"/>
  <c r="F30" i="113" s="1"/>
  <c r="E24" i="30"/>
  <c r="E26" i="30"/>
  <c r="F24" i="30"/>
  <c r="F26" i="30"/>
  <c r="E32" i="112"/>
  <c r="E26" i="29"/>
  <c r="F26" i="29"/>
  <c r="F30" i="29" s="1"/>
  <c r="E29" i="29"/>
  <c r="E30" i="29"/>
  <c r="F29" i="29"/>
  <c r="F24" i="27"/>
  <c r="F26" i="27"/>
  <c r="E26" i="27"/>
  <c r="E25" i="24"/>
  <c r="E27" i="24"/>
  <c r="F25" i="24"/>
  <c r="F27" i="24" s="1"/>
  <c r="E24" i="65"/>
  <c r="F24" i="65"/>
  <c r="E26" i="65"/>
  <c r="F26" i="65"/>
  <c r="E27" i="65"/>
  <c r="F27" i="65"/>
  <c r="E25" i="64"/>
  <c r="E29" i="64"/>
  <c r="F29" i="64"/>
  <c r="E27" i="105"/>
  <c r="F27" i="105"/>
  <c r="E28" i="105"/>
  <c r="E26" i="67"/>
  <c r="F26" i="67"/>
  <c r="E28" i="67"/>
  <c r="F28" i="67"/>
  <c r="E29" i="67"/>
  <c r="F29" i="67"/>
  <c r="E29" i="102"/>
  <c r="E31" i="102" s="1"/>
  <c r="E37" i="102" s="1"/>
  <c r="F29" i="102"/>
  <c r="F31" i="102"/>
  <c r="E36" i="102"/>
  <c r="E23" i="103"/>
  <c r="E25" i="103" s="1"/>
  <c r="F23" i="103"/>
  <c r="F25" i="103"/>
  <c r="E24" i="101"/>
  <c r="E29" i="101" s="1"/>
  <c r="E24" i="106"/>
  <c r="F24" i="106"/>
  <c r="E26" i="106"/>
  <c r="F26" i="106"/>
  <c r="F27" i="106"/>
  <c r="E24" i="68"/>
  <c r="E26" i="68" s="1"/>
  <c r="F24" i="68"/>
  <c r="F26" i="68" s="1"/>
  <c r="D26" i="93"/>
  <c r="E26" i="93"/>
  <c r="E27" i="93" s="1"/>
  <c r="D27" i="93"/>
  <c r="D26" i="99"/>
  <c r="E26" i="99"/>
  <c r="D27" i="97"/>
  <c r="E26" i="61"/>
  <c r="E28" i="61"/>
  <c r="F26" i="61"/>
  <c r="F28" i="61" s="1"/>
  <c r="E27" i="92"/>
  <c r="E30" i="92" s="1"/>
  <c r="F27" i="92"/>
  <c r="F30" i="92" s="1"/>
  <c r="E33" i="92"/>
  <c r="F33" i="92"/>
  <c r="E27" i="88"/>
  <c r="E30" i="88" s="1"/>
  <c r="F27" i="88"/>
  <c r="F30" i="88" s="1"/>
  <c r="E33" i="88"/>
  <c r="F33" i="88"/>
  <c r="E27" i="90"/>
  <c r="E30" i="90"/>
  <c r="F27" i="90"/>
  <c r="F30" i="90"/>
  <c r="E33" i="90"/>
  <c r="F33" i="90"/>
  <c r="E27" i="89"/>
  <c r="F27" i="89"/>
  <c r="F30" i="89" s="1"/>
  <c r="E30" i="89"/>
  <c r="E33" i="89"/>
  <c r="F33" i="89"/>
  <c r="E27" i="76"/>
  <c r="E30" i="76" s="1"/>
  <c r="F27" i="76"/>
  <c r="F30" i="76"/>
  <c r="E34" i="76"/>
  <c r="F34" i="76"/>
  <c r="E27" i="91"/>
  <c r="E30" i="91" s="1"/>
  <c r="F27" i="91"/>
  <c r="F30" i="91" s="1"/>
  <c r="E33" i="91"/>
  <c r="F33" i="91"/>
  <c r="E27" i="87"/>
  <c r="E30" i="87" s="1"/>
  <c r="F27" i="87"/>
  <c r="F30" i="87" s="1"/>
  <c r="E27" i="86"/>
  <c r="E30" i="86" s="1"/>
  <c r="F27" i="86"/>
  <c r="F30" i="86" s="1"/>
  <c r="E33" i="86"/>
  <c r="F33" i="86"/>
  <c r="E27" i="77"/>
  <c r="E30" i="77" s="1"/>
  <c r="F27" i="77"/>
  <c r="F30" i="77"/>
  <c r="E27" i="59"/>
  <c r="E30" i="59" s="1"/>
  <c r="F27" i="59"/>
  <c r="F30" i="59"/>
  <c r="D24" i="114"/>
  <c r="E24" i="114"/>
  <c r="E25" i="114" s="1"/>
  <c r="D25" i="114"/>
  <c r="E24" i="109"/>
  <c r="E27" i="109" s="1"/>
  <c r="F24" i="109"/>
  <c r="F27" i="109" s="1"/>
  <c r="E30" i="109"/>
  <c r="F30" i="109"/>
  <c r="D24" i="115"/>
  <c r="E24" i="115"/>
  <c r="E24" i="108"/>
  <c r="E25" i="108" s="1"/>
  <c r="F24" i="108"/>
  <c r="F25" i="108" s="1"/>
  <c r="E28" i="108"/>
  <c r="F28" i="108"/>
  <c r="E27" i="81"/>
  <c r="E30" i="81" s="1"/>
  <c r="F27" i="81"/>
  <c r="F30" i="81" s="1"/>
  <c r="E36" i="81"/>
  <c r="F36" i="81"/>
  <c r="E27" i="82"/>
  <c r="E29" i="82" s="1"/>
  <c r="F27" i="82"/>
  <c r="F29" i="82" s="1"/>
  <c r="E34" i="82"/>
  <c r="F34" i="82"/>
  <c r="E27" i="83"/>
  <c r="E29" i="83"/>
  <c r="F27" i="83"/>
  <c r="F29" i="83" s="1"/>
  <c r="E35" i="83"/>
  <c r="F35" i="83"/>
  <c r="E27" i="84"/>
  <c r="F27" i="84"/>
  <c r="F29" i="84" s="1"/>
  <c r="E29" i="84"/>
  <c r="E33" i="84"/>
  <c r="F33" i="84"/>
  <c r="E27" i="78"/>
  <c r="E32" i="78" s="1"/>
  <c r="F27" i="78"/>
  <c r="F32" i="78" s="1"/>
  <c r="E36" i="78"/>
  <c r="E27" i="85"/>
  <c r="F27" i="85"/>
  <c r="E34" i="85"/>
  <c r="F34" i="85"/>
  <c r="E24" i="111"/>
  <c r="F24" i="111"/>
  <c r="E26" i="111"/>
  <c r="F26" i="111"/>
  <c r="E27" i="111"/>
  <c r="F27" i="111"/>
  <c r="E24" i="110"/>
  <c r="E27" i="110" s="1"/>
  <c r="F24" i="110"/>
  <c r="F27" i="110" s="1"/>
  <c r="E26" i="110"/>
  <c r="F26" i="110"/>
  <c r="E23" i="56"/>
  <c r="E28" i="56"/>
  <c r="F23" i="56"/>
  <c r="E27" i="56"/>
  <c r="F27" i="56"/>
  <c r="E26" i="79"/>
  <c r="F26" i="79"/>
  <c r="E31" i="79"/>
  <c r="F31" i="79"/>
  <c r="E35" i="79"/>
  <c r="F35" i="79"/>
  <c r="F41" i="79"/>
  <c r="E41" i="79"/>
  <c r="E46" i="79"/>
  <c r="F46" i="79"/>
  <c r="F51" i="79" s="1"/>
  <c r="E49" i="79"/>
  <c r="F49" i="79"/>
  <c r="E60" i="79"/>
  <c r="F60" i="79"/>
  <c r="E63" i="79"/>
  <c r="F63" i="79"/>
  <c r="E66" i="79"/>
  <c r="F66" i="79"/>
  <c r="E24" i="23"/>
  <c r="E27" i="23" s="1"/>
  <c r="F24" i="23"/>
  <c r="F27" i="23"/>
  <c r="F26" i="23"/>
  <c r="E24" i="75"/>
  <c r="E26" i="75" s="1"/>
  <c r="F24" i="75"/>
  <c r="F26" i="75"/>
  <c r="E24" i="74"/>
  <c r="E28" i="74" s="1"/>
  <c r="F24" i="74"/>
  <c r="E27" i="74"/>
  <c r="F27" i="74"/>
  <c r="F28" i="74"/>
  <c r="E27" i="107"/>
  <c r="E30" i="107" s="1"/>
  <c r="F27" i="107"/>
  <c r="F30" i="107" s="1"/>
  <c r="E29" i="107"/>
  <c r="F29" i="107"/>
  <c r="E27" i="70"/>
  <c r="F27" i="70"/>
  <c r="F32" i="70" s="1"/>
  <c r="E29" i="70"/>
  <c r="F29" i="70"/>
  <c r="E25" i="21"/>
  <c r="E27" i="21"/>
  <c r="F25" i="21"/>
  <c r="F27" i="21" s="1"/>
  <c r="E23" i="55"/>
  <c r="F23" i="55"/>
  <c r="E25" i="55"/>
  <c r="F25" i="55"/>
  <c r="E27" i="20"/>
  <c r="E29" i="20" s="1"/>
  <c r="F27" i="20"/>
  <c r="F29" i="20" s="1"/>
  <c r="E27" i="18"/>
  <c r="E29" i="18" s="1"/>
  <c r="F27" i="18"/>
  <c r="F29" i="18" s="1"/>
  <c r="E28" i="16"/>
  <c r="F28" i="16"/>
  <c r="E31" i="16"/>
  <c r="E32" i="16" s="1"/>
  <c r="F31" i="16"/>
  <c r="E24" i="45"/>
  <c r="E26" i="45" s="1"/>
  <c r="F24" i="45"/>
  <c r="F26" i="45" s="1"/>
  <c r="E25" i="44"/>
  <c r="E29" i="44" s="1"/>
  <c r="F25" i="44"/>
  <c r="E28" i="44"/>
  <c r="F28" i="44"/>
  <c r="F29" i="44"/>
  <c r="E26" i="17"/>
  <c r="E28" i="17" s="1"/>
  <c r="F26" i="17"/>
  <c r="F28" i="17"/>
  <c r="E25" i="15"/>
  <c r="E27" i="15" s="1"/>
  <c r="F25" i="15"/>
  <c r="F27" i="15" s="1"/>
  <c r="E23" i="42"/>
  <c r="E25" i="42"/>
  <c r="E25" i="41"/>
  <c r="F25" i="41"/>
  <c r="E27" i="41"/>
  <c r="F27" i="41"/>
  <c r="F26" i="38"/>
  <c r="E24" i="104"/>
  <c r="F24" i="104"/>
  <c r="E26" i="104"/>
  <c r="F26" i="104"/>
  <c r="E23" i="50"/>
  <c r="E25" i="50" s="1"/>
  <c r="F23" i="50"/>
  <c r="F25" i="50"/>
  <c r="E23" i="51"/>
  <c r="F23" i="51"/>
  <c r="E27" i="51"/>
  <c r="F27" i="51"/>
  <c r="F28" i="51" s="1"/>
  <c r="E23" i="36"/>
  <c r="E25" i="36" s="1"/>
  <c r="F23" i="36"/>
  <c r="F25" i="36"/>
  <c r="J22" i="54"/>
  <c r="J26" i="54" s="1"/>
  <c r="I26" i="54"/>
  <c r="E24" i="7"/>
  <c r="F24" i="7"/>
  <c r="E26" i="7"/>
  <c r="F26" i="7"/>
  <c r="F29" i="101" l="1"/>
  <c r="E27" i="106"/>
  <c r="F32" i="16"/>
  <c r="E28" i="51"/>
  <c r="F28" i="56"/>
  <c r="F68" i="79"/>
  <c r="E68" i="79"/>
  <c r="F70" i="79"/>
  <c r="E51" i="79"/>
  <c r="E70" i="79" s="1"/>
</calcChain>
</file>

<file path=xl/comments1.xml><?xml version="1.0" encoding="utf-8"?>
<comments xmlns="http://schemas.openxmlformats.org/spreadsheetml/2006/main">
  <authors>
    <author>ANTALOVÁ Emese</author>
  </authors>
  <commentList>
    <comment ref="I43"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10.xml><?xml version="1.0" encoding="utf-8"?>
<comments xmlns="http://schemas.openxmlformats.org/spreadsheetml/2006/main">
  <authors>
    <author>ANTALOVÁ Emese</author>
  </authors>
  <commentList>
    <comment ref="I38"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11.xml><?xml version="1.0" encoding="utf-8"?>
<comments xmlns="http://schemas.openxmlformats.org/spreadsheetml/2006/main">
  <authors>
    <author>ANTALOVÁ Emese</author>
  </authors>
  <commentList>
    <comment ref="I38"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12.xml><?xml version="1.0" encoding="utf-8"?>
<comments xmlns="http://schemas.openxmlformats.org/spreadsheetml/2006/main">
  <authors>
    <author>ANTALOVÁ Emese</author>
  </authors>
  <commentList>
    <comment ref="I39"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13.xml><?xml version="1.0" encoding="utf-8"?>
<comments xmlns="http://schemas.openxmlformats.org/spreadsheetml/2006/main">
  <authors>
    <author>ANTALOVÁ Emese</author>
  </authors>
  <commentList>
    <comment ref="I38"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2.xml><?xml version="1.0" encoding="utf-8"?>
<comments xmlns="http://schemas.openxmlformats.org/spreadsheetml/2006/main">
  <authors>
    <author>ANTALOVÁ Emese</author>
  </authors>
  <commentList>
    <comment ref="I33"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3.xml><?xml version="1.0" encoding="utf-8"?>
<comments xmlns="http://schemas.openxmlformats.org/spreadsheetml/2006/main">
  <authors>
    <author>ANTALOVÁ Emese</author>
  </authors>
  <commentList>
    <comment ref="I35"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4.xml><?xml version="1.0" encoding="utf-8"?>
<comments xmlns="http://schemas.openxmlformats.org/spreadsheetml/2006/main">
  <authors>
    <author>ANTALOVÁ Emese</author>
  </authors>
  <commentList>
    <comment ref="I38"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5.xml><?xml version="1.0" encoding="utf-8"?>
<comments xmlns="http://schemas.openxmlformats.org/spreadsheetml/2006/main">
  <authors>
    <author>ANTALOVÁ Emese</author>
  </authors>
  <commentList>
    <comment ref="I42"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6.xml><?xml version="1.0" encoding="utf-8"?>
<comments xmlns="http://schemas.openxmlformats.org/spreadsheetml/2006/main">
  <authors>
    <author>ANTALOVÁ Emese</author>
  </authors>
  <commentList>
    <comment ref="I38"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7.xml><?xml version="1.0" encoding="utf-8"?>
<comments xmlns="http://schemas.openxmlformats.org/spreadsheetml/2006/main">
  <authors>
    <author>ANTALOVÁ Emese</author>
  </authors>
  <commentList>
    <comment ref="I39"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8.xml><?xml version="1.0" encoding="utf-8"?>
<comments xmlns="http://schemas.openxmlformats.org/spreadsheetml/2006/main">
  <authors>
    <author>ANTALOVÁ Emese</author>
  </authors>
  <commentList>
    <comment ref="I38" authorId="0" shapeId="0">
      <text>
        <r>
          <rPr>
            <b/>
            <sz val="9"/>
            <color indexed="81"/>
            <rFont val="Segoe UI"/>
            <family val="2"/>
            <charset val="238"/>
          </rPr>
          <t>ANTALOVÁ Emese:</t>
        </r>
        <r>
          <rPr>
            <sz val="9"/>
            <color indexed="81"/>
            <rFont val="Segoe UI"/>
            <family val="2"/>
            <charset val="238"/>
          </rPr>
          <t xml:space="preserve">
</t>
        </r>
      </text>
    </comment>
  </commentList>
</comments>
</file>

<file path=xl/comments9.xml><?xml version="1.0" encoding="utf-8"?>
<comments xmlns="http://schemas.openxmlformats.org/spreadsheetml/2006/main">
  <authors>
    <author>ANTALOVÁ Emese</author>
  </authors>
  <commentList>
    <comment ref="I47" authorId="0" shapeId="0">
      <text>
        <r>
          <rPr>
            <b/>
            <sz val="9"/>
            <color indexed="81"/>
            <rFont val="Segoe UI"/>
            <family val="2"/>
            <charset val="238"/>
          </rPr>
          <t>ANTALOVÁ Emese:</t>
        </r>
        <r>
          <rPr>
            <sz val="9"/>
            <color indexed="81"/>
            <rFont val="Segoe UI"/>
            <family val="2"/>
            <charset val="238"/>
          </rPr>
          <t xml:space="preserve">
</t>
        </r>
      </text>
    </comment>
  </commentList>
</comments>
</file>

<file path=xl/sharedStrings.xml><?xml version="1.0" encoding="utf-8"?>
<sst xmlns="http://schemas.openxmlformats.org/spreadsheetml/2006/main" count="4765" uniqueCount="1176">
  <si>
    <t>Program</t>
  </si>
  <si>
    <t>Výška čerpania spolu</t>
  </si>
  <si>
    <t>Schválený rozpočet spolu</t>
  </si>
  <si>
    <t>názov</t>
  </si>
  <si>
    <t>1. Vstupné údaje</t>
  </si>
  <si>
    <t xml:space="preserve">2. Finančné plnenie </t>
  </si>
  <si>
    <t>EK</t>
  </si>
  <si>
    <t>FK</t>
  </si>
  <si>
    <t>Druh výdavku</t>
  </si>
  <si>
    <t>Aktuálny rozpočet</t>
  </si>
  <si>
    <t>Plnenie</t>
  </si>
  <si>
    <t>Spolu bežné výdavky</t>
  </si>
  <si>
    <t>Spolu kapitálové výdavky</t>
  </si>
  <si>
    <t>SPOLU</t>
  </si>
  <si>
    <t xml:space="preserve">3. Programové plnenie </t>
  </si>
  <si>
    <t>Merateľný ukazovateľ</t>
  </si>
  <si>
    <t xml:space="preserve">Komentár </t>
  </si>
  <si>
    <t>Porovnanie plánovaných a dosiahnutých výstupov a výsledkov, vrátane posúdenia prípadného nerovnomerného vecného plnenia vo vzťahu k vynaloženým výdavkom.</t>
  </si>
  <si>
    <t>Vypracoval, dňa</t>
  </si>
  <si>
    <t>Schválil, dňa</t>
  </si>
  <si>
    <t>Aktuálny rozpočet spolu</t>
  </si>
  <si>
    <t>Útvar</t>
  </si>
  <si>
    <t xml:space="preserve">Cieľ </t>
  </si>
  <si>
    <t>Výdavky</t>
  </si>
  <si>
    <t>kód</t>
  </si>
  <si>
    <t>Rozpočtová alebo príspevková organizácia</t>
  </si>
  <si>
    <t>Zodpovedný</t>
  </si>
  <si>
    <t>Aktivita</t>
  </si>
  <si>
    <t>tis. €</t>
  </si>
  <si>
    <t xml:space="preserve">Návrhy na operatívne riešenie nedostatkov </t>
  </si>
  <si>
    <t>Propagácia a prezentácia</t>
  </si>
  <si>
    <t>Internetová komunikácia</t>
  </si>
  <si>
    <t>Interné služby</t>
  </si>
  <si>
    <t>áno</t>
  </si>
  <si>
    <t xml:space="preserve">Zvýšiť návštevnosť stránky mesta </t>
  </si>
  <si>
    <t>Na stránke sú k dispozícii vždy aktuálne (aktualizované) informácie</t>
  </si>
  <si>
    <t xml:space="preserve">Zabezpečiť výkonné informačné prostredie pre zamestnancov mesta </t>
  </si>
  <si>
    <t xml:space="preserve">Zabezpečiť kopírovaciu a telekomunikačnú techniku pre efektívnu prácu zamestnancov mesta </t>
  </si>
  <si>
    <t xml:space="preserve">Počet spravovaných kopírovacích strojov </t>
  </si>
  <si>
    <t xml:space="preserve">Počet spravovaných telefónnych prípojok </t>
  </si>
  <si>
    <t xml:space="preserve">Počet používaných mobilných telefónov </t>
  </si>
  <si>
    <t>Mestský informačný systém</t>
  </si>
  <si>
    <t>RO alebo PO</t>
  </si>
  <si>
    <t>MESTO FIĽAKOVO</t>
  </si>
  <si>
    <t>PROGRAMOVÉHO ROZPOČTU MESTA</t>
  </si>
  <si>
    <t>Mgr. Attila Agócs, PhD.</t>
  </si>
  <si>
    <t>primátor mesta</t>
  </si>
  <si>
    <t>Odd. vnútornej správy</t>
  </si>
  <si>
    <t>Mesto Fiľakovo</t>
  </si>
  <si>
    <t>Ing. Lóránt Varga, referent úseku správy mestskej informačnej siete</t>
  </si>
  <si>
    <t>Plánovanie, manažment, kontrola</t>
  </si>
  <si>
    <t>1.1</t>
  </si>
  <si>
    <t>Primátor mesta</t>
  </si>
  <si>
    <t>610</t>
  </si>
  <si>
    <t>Mzdy</t>
  </si>
  <si>
    <t>Tovary a služby</t>
  </si>
  <si>
    <t>Bežné transfery</t>
  </si>
  <si>
    <t>Odvody</t>
  </si>
  <si>
    <t xml:space="preserve">Zabezpečiť aktívnu reprezentáciu mesta Fiľakovo doma aj v zahraničí  </t>
  </si>
  <si>
    <t>Počet návštev v partnerských mestách</t>
  </si>
  <si>
    <t>Počet návštev z partnerských miest</t>
  </si>
  <si>
    <t>Počet operatívnych porád vedenia mesta</t>
  </si>
  <si>
    <t>týždenne</t>
  </si>
  <si>
    <t>Počet gremiálnych porád vedenia mesta s vedúcimi oddelení a riaditeľmi príspevkových organizácií</t>
  </si>
  <si>
    <t>Oddelenie vnútornej správy</t>
  </si>
  <si>
    <t>JUDr. Norbert Gecso, vedúci oddelenia vnútornej správy</t>
  </si>
  <si>
    <t>Transfery</t>
  </si>
  <si>
    <t>x</t>
  </si>
  <si>
    <t xml:space="preserve">Plánovaná hodnota </t>
  </si>
  <si>
    <t>3.1</t>
  </si>
  <si>
    <t>Správne konanie</t>
  </si>
  <si>
    <t>Zabezpečiť účinný výkon rozhodnutí v správnom konaní</t>
  </si>
  <si>
    <t>Percento vymožených peňažných plnení z uložených sakcií</t>
  </si>
  <si>
    <t>Počet spravovaných budov</t>
  </si>
  <si>
    <t>Archív, registratúra</t>
  </si>
  <si>
    <t xml:space="preserve">Zabezpečiť vybavenie prijatých podnetov
minimalizovať počet odvolaní podaných proti rozhodnutiam mesta ako správneho orgánu
</t>
  </si>
  <si>
    <t>Percento vybavených podnetov z podaných podnerov</t>
  </si>
  <si>
    <t>JUDr. Norbert Gecso, vedúci odd. vnútornej správy</t>
  </si>
  <si>
    <t>Efektívne zabezpečenie plnenia zákonných požiadaviek na správu registratúry a archiváciu dokumentov pochádzajúcich z činnosti samosprávy</t>
  </si>
  <si>
    <t>Počet evidovaných záznamov</t>
  </si>
  <si>
    <t>Počet odovzdaných záznamov do predarchívnej starostlivosti</t>
  </si>
  <si>
    <t>Činnosť samosprávnych orgánov</t>
  </si>
  <si>
    <t>Zabezpečiť plynulú a pravidelnú činnosť orgánov mesta</t>
  </si>
  <si>
    <t>Prednostka MsÚ</t>
  </si>
  <si>
    <t>PhDr. Andrea Mágyelová</t>
  </si>
  <si>
    <t>Zabezpečiť bezproblémové, flexibilné a bezpečné fungovanie vozového parku mesta</t>
  </si>
  <si>
    <t>Dodržaná povinnosť preskúšania vodičov</t>
  </si>
  <si>
    <t>Dodržaná bezpečnosť prevádzky vozidla pravidelnými prehliadkami</t>
  </si>
  <si>
    <t>Dodržanie hospodárnosti pri využívaní služobných vozidiel</t>
  </si>
  <si>
    <t>3.5</t>
  </si>
  <si>
    <t>Voľby</t>
  </si>
  <si>
    <t>Kvalitné materiálno-technické zabezpečenie volieb</t>
  </si>
  <si>
    <t>Služby pre občanov</t>
  </si>
  <si>
    <t>4.1</t>
  </si>
  <si>
    <t>Činnosť matriky</t>
  </si>
  <si>
    <t>Priemerný počet úkonov  (spracovanie zmien v osob.údajoch, vydávanie osvedčení, štatistické hlásenia), vykonaných matrikou za rok</t>
  </si>
  <si>
    <t>Predpokladaný počet zápisov v matričných knihách  za rok</t>
  </si>
  <si>
    <t>4.2</t>
  </si>
  <si>
    <t>Osvedčovanie listín a podpisov</t>
  </si>
  <si>
    <t>Zabezpečiť rýchle a kvalitné osvedčovanie listín a podpisov podľa požiadaviek klientov</t>
  </si>
  <si>
    <t>Predpokladaný počet osvedčení podpisov za rok</t>
  </si>
  <si>
    <t>Predpokladaný počet osvedčených kópií listín za rok</t>
  </si>
  <si>
    <t>4.3</t>
  </si>
  <si>
    <t>Evidencia obyvateľstva</t>
  </si>
  <si>
    <t>ROalebo PO</t>
  </si>
  <si>
    <t>Zabezpečiť vedenie evidencie obyvateľstva a podávanie hlásení v súlade s právnou úpravou</t>
  </si>
  <si>
    <t xml:space="preserve">Súčinnosť s orgánmi činnými v trestnom konaní a exekútormi </t>
  </si>
  <si>
    <t>Služby občanom</t>
  </si>
  <si>
    <t>Organizácia občianskych obradov</t>
  </si>
  <si>
    <t>Dôstojný priebeh všetkých druhov občianskych obradov</t>
  </si>
  <si>
    <t>Služby občanov</t>
  </si>
  <si>
    <t>Úradná tabuľa</t>
  </si>
  <si>
    <t>Rýchle a širokej verejnosti dostupné zverejňovanie aktuálnych informácií pre občanov</t>
  </si>
  <si>
    <t>Doba aktualizácie úradnej tabule</t>
  </si>
  <si>
    <t>max. 3 prac. dni</t>
  </si>
  <si>
    <t>1 prac. deň</t>
  </si>
  <si>
    <t>Minimalizovať riziko vzniku požiarov na území mesta v objektoch PO a FO patriacich do kontrolnej činnosti mesta, pripravenosť DHZM zasahovať pri požiaroch</t>
  </si>
  <si>
    <t>Počet vytvorených preventívnych hliadok</t>
  </si>
  <si>
    <t>Počet vykonaných kontrol</t>
  </si>
  <si>
    <t>Sociálne služby</t>
  </si>
  <si>
    <t>12.1</t>
  </si>
  <si>
    <t>Zmierniť následky náhlej hmotnej núdze občanov poskytnutím jednorázovej sociálnej dávky</t>
  </si>
  <si>
    <t>Počet poberateľov jednorazovej dávky v hmotnej núdzi</t>
  </si>
  <si>
    <t>5</t>
  </si>
  <si>
    <t>12.3</t>
  </si>
  <si>
    <t>12.4</t>
  </si>
  <si>
    <t>Zabezpečiť pomoc pri vykonávaní bežných životných úkonov a kontakt so spoločenským prostredím starým a zdravotne postihnutým občanom</t>
  </si>
  <si>
    <t>Poukázanie príspevku na sociálnu službu neziskovej organizácii</t>
  </si>
  <si>
    <t>mesačne</t>
  </si>
  <si>
    <t>Organizovanie stravovania dôchodcov</t>
  </si>
  <si>
    <t>Zabezpečiť výhodnejšie podmienky pre stravovanie starých a zdravotne postihnutých občanov</t>
  </si>
  <si>
    <t>Priemerný počet poberateľov služby za rok</t>
  </si>
  <si>
    <t>Osobitný príjemca</t>
  </si>
  <si>
    <t>Využitie prídavku na dieťa v prospech dieťaťa a zlepšenie jeho dochádzky do školy</t>
  </si>
  <si>
    <t>Počet riešených prípadov</t>
  </si>
  <si>
    <t>12.6</t>
  </si>
  <si>
    <t>Zabezpečiť podmienky pre dôstojný život , kontakty so sociálnym prostredím a kultúrne aktivity dôchodcov</t>
  </si>
  <si>
    <t>Počet členov klubu dôchodcov</t>
  </si>
  <si>
    <t>Zabezpečenie činnosti n.o. Nezábudka</t>
  </si>
  <si>
    <t>Poukázanie príspevku zo ŠR na sociálnu službu neziskovej organizácii</t>
  </si>
  <si>
    <t>Systematickou sociálnou prácou s komunitou predchádzať jej sociálnemu vylúčeniu a k zlepšeniu povedomia verejnosti vo vzťahu k tejto komunite</t>
  </si>
  <si>
    <t>Počet osídlení MR, ktorých sú realizované aktivity komunitného charakteru</t>
  </si>
  <si>
    <t>Počet osôb cieľovej skupiny zapojených do podporeného projektu</t>
  </si>
  <si>
    <t>Počet osôb , ktoré využili služby sociálnych pracovníkov a ich asistentov, zamerané na SPK</t>
  </si>
  <si>
    <t>Kontrolná činnosť, petície, sťažnosti</t>
  </si>
  <si>
    <t>Hlavný kontrolór</t>
  </si>
  <si>
    <t xml:space="preserve">Zabezpečiť účinnú kontrolu plnenia úloh samosprávy </t>
  </si>
  <si>
    <t>Zabezpečiť vybavenie všetkých petícií, sťažností a podaní</t>
  </si>
  <si>
    <t>Počet plánovaných kontrol, spracovaných stanovísk a previerok  za rok</t>
  </si>
  <si>
    <t>Percento vybavených petícií a sťažností v termíne zo všetkých podaní petícií a sťažností patriacich do kompetencie mesta</t>
  </si>
  <si>
    <t>Prednostka MsÚ vo Fiľakove</t>
  </si>
  <si>
    <t>1.3</t>
  </si>
  <si>
    <t>1.5</t>
  </si>
  <si>
    <t>Ing. arch. Erika Anderková, vedúca referátu stratégie a rozvoja</t>
  </si>
  <si>
    <t>Oddelenie výstavby, ŽP a stratégie rozvoja, Referát stratégie a rozvoja</t>
  </si>
  <si>
    <t>Rek. a modernizácia</t>
  </si>
  <si>
    <t>Zabezpečiť kontinuitu rozvoja mesta Fiľakovo</t>
  </si>
  <si>
    <t xml:space="preserve">Počet pripravených projektov a žiadostí na získanie cudzích zdrojov za rok </t>
  </si>
  <si>
    <t>Počet podaných projektov a žiadostí na získanie cudzích zdrojov za rok</t>
  </si>
  <si>
    <t>% schválených projektov zo všetk podaných  projektov</t>
  </si>
  <si>
    <t>1.6</t>
  </si>
  <si>
    <t>Zabezpečiť urbanistický rozvoj mesta v súlade so záujmami mesta a potrebami obyvateľov</t>
  </si>
  <si>
    <t>Pružná spolupráca s verejnosťou</t>
  </si>
  <si>
    <t>2.1</t>
  </si>
  <si>
    <t>Propagácia a prezentácia mesta</t>
  </si>
  <si>
    <t>Odborná spolupráca pri vydávaní propagačných materiálov o meste Fiľakovo</t>
  </si>
  <si>
    <t>Prezentovať úspechy mesta Fiľakovo</t>
  </si>
  <si>
    <t>Udržiavať aktuálnosť webovej stránky mesta</t>
  </si>
  <si>
    <t>2x</t>
  </si>
  <si>
    <t>3</t>
  </si>
  <si>
    <t>2</t>
  </si>
  <si>
    <t>2.4</t>
  </si>
  <si>
    <t xml:space="preserve">Počet vypracovaných projektov za rok </t>
  </si>
  <si>
    <t>% úspešných projektov</t>
  </si>
  <si>
    <t>Počet  prijatých návštev z partnerských miest</t>
  </si>
  <si>
    <t>Počet návštev v partnerských mestách za rok</t>
  </si>
  <si>
    <t xml:space="preserve">Spoločné rozvojové projekty s partnerskými mestami 
</t>
  </si>
  <si>
    <t>Mestské noviny - Fiľakovské zvesti</t>
  </si>
  <si>
    <t>Periodicita vydania za rok</t>
  </si>
  <si>
    <t>Zabezpečiť pravidelnú a širokú informovanosť občanov mesta o činnosti samosprávy a živote mesta</t>
  </si>
  <si>
    <t>Počet výtlačkov za rok</t>
  </si>
  <si>
    <t>% vysporiadaných nehnuteľností potrebných na realizáciu zámerov mesta a požiadaviek oprávnených osôb</t>
  </si>
  <si>
    <t>Nákup pozemkov</t>
  </si>
  <si>
    <t>Vzdelávanie zamestnancov</t>
  </si>
  <si>
    <t xml:space="preserve">PhDr. Andrea Mágyelová, prednostka MsÚ </t>
  </si>
  <si>
    <t>Zvýšiť kvalifikáciu, odborné zručnosti a aktuálnosť vedomostí zamestnancov mesta</t>
  </si>
  <si>
    <t>Priemerný počet externých školení a odborných seminárov  na 1 zamestnanca za rok</t>
  </si>
  <si>
    <t>4.5</t>
  </si>
  <si>
    <t>Oddelenie ekonomiky a majetku mesta, Referát miestnych daní a poplatkov</t>
  </si>
  <si>
    <t>Ing. Zoltán Varga - vedúci oddelenia</t>
  </si>
  <si>
    <t>Počet vydaných rybárskych lístkov</t>
  </si>
  <si>
    <t>Služby podnikateľom</t>
  </si>
  <si>
    <t>Čas potrebný na vydanie rozhodnutia od podania žiadosti, u ktorých nie sú pre konanie potrebné ďalšie stanoviská</t>
  </si>
  <si>
    <t>max. 15 dní</t>
  </si>
  <si>
    <t>Počet videohier</t>
  </si>
  <si>
    <t>Zabezpečiť rýchle administratívne úkony podľa požiadaviek právnických a fyzických osôb</t>
  </si>
  <si>
    <t>Mesto, RO, PO</t>
  </si>
  <si>
    <t>Informácia o splnení cieľov s využitím porovnania plánovaných a dosiahnutých hodnôt merateľných ukazovateľov s dôrazom na efektívnosť a účinnosť.V prípade existencie porovnateľných údajov porovnanie efektívnosti a účinnosti</t>
  </si>
  <si>
    <t xml:space="preserve">Návrhy na riešenie nedostatkov </t>
  </si>
  <si>
    <t>Počet vydaných rozhodnutí za užívanie VP</t>
  </si>
  <si>
    <t>Zvýšiť príjmy rozpočtu mesta vymáhaním daňových nedoplatkov</t>
  </si>
  <si>
    <t>Počet vydaných rozhodnutí pre FO</t>
  </si>
  <si>
    <t>Počet vydaných rozhodnutí pre PO a FO podnikateľov</t>
  </si>
  <si>
    <t>Počet zdanených stavieb (RD, garáže, sklady, ost.)</t>
  </si>
  <si>
    <t>Počet zdanených bytov</t>
  </si>
  <si>
    <t>20</t>
  </si>
  <si>
    <t>1.7</t>
  </si>
  <si>
    <t>Manažment investícií</t>
  </si>
  <si>
    <t>Oddelenie výstavby, ŽP a stratégie rozvoja</t>
  </si>
  <si>
    <t>Ing. Ivan Vanko, vedúci oddelenia</t>
  </si>
  <si>
    <t>Obstaranie podkladov k realizácii stavieb a ich realizácia výstavby podľa určených priorít inv. činnosti mesta</t>
  </si>
  <si>
    <t>Počet zabezpečených územných rozhodnutí (ÚR)</t>
  </si>
  <si>
    <t xml:space="preserve">Počet zabezpečených stavebných povolení (SP) </t>
  </si>
  <si>
    <t>Počet zabezpečených kolaudačných rozhodnutí (KR)</t>
  </si>
  <si>
    <t>1</t>
  </si>
  <si>
    <t>Realizácia výstavby stavieb podľa určených priorít inv. činnosti mesta</t>
  </si>
  <si>
    <t>Počet odovzdaných stavieb do užívania, úspešne realizované stavby vyjadrené v %</t>
  </si>
  <si>
    <t>Príprava a zabezpečenie kvalitných podkladov vo forme realizačnej projektovej dokumentácie pre plánované rozvojové zámery mesta</t>
  </si>
  <si>
    <t>Počet pripravených stavieb na realizáciu vyjadrené v %</t>
  </si>
  <si>
    <t>Zabezpečenie podkaldov pre projekčné práce plánovaných investičných akcii v bežnom plánovacom období a pre výhľadové obdobie a záverečné odovzdanie realizovaných stavieb</t>
  </si>
  <si>
    <r>
      <t xml:space="preserve">Percentuálny pomer medzi celkovými plánovaními a celkovými skutočnými nákladmi začatých, realizovaných a odovzadných stavieb </t>
    </r>
    <r>
      <rPr>
        <i/>
        <u/>
        <sz val="8"/>
        <rFont val="Arial CE"/>
        <charset val="238"/>
      </rPr>
      <t xml:space="preserve">(Pozn.: ak skutočná hodnota v %-ách je menšia ako plánovaná hodnota, to znamená, že po vykonaní verejného obstarávania zmluvné ceny boli nižšie ako predpokladaná honota zákazky. Toto platí aj opačne.) </t>
    </r>
    <r>
      <rPr>
        <sz val="8"/>
        <rFont val="Arial CE"/>
        <charset val="238"/>
      </rPr>
      <t xml:space="preserve">  </t>
    </r>
  </si>
  <si>
    <t>Počet geometrických plánov a dĺžka vytýčených merných jednotiek</t>
  </si>
  <si>
    <t>1.8</t>
  </si>
  <si>
    <t>Bc. Erika Szabová - vedúca referátu</t>
  </si>
  <si>
    <t>Splácanie úrokov...</t>
  </si>
  <si>
    <t xml:space="preserve">Počet vykonaných hodnotení , monitoringov programového rozpočtu za rok </t>
  </si>
  <si>
    <t>Áno</t>
  </si>
  <si>
    <t>Spolu finančné operácie</t>
  </si>
  <si>
    <t>Splátky úverov (VÚB,Prima)</t>
  </si>
  <si>
    <t>ŠFRB</t>
  </si>
  <si>
    <t>Pripraviť rozpočet na schválenie pre MZ do konca kalendárneho roka</t>
  </si>
  <si>
    <t>Vypracovanie záverečného účtu mesta a jeho predloženie MZ v zákonom stanovenej lehote</t>
  </si>
  <si>
    <t>Vypracovanie výročnej správy mesta a jej predloženie MZ v zákonom stanovenej lehote</t>
  </si>
  <si>
    <t>Oddelenie ekonomiky a majetku mesta, Referát ekonomiky</t>
  </si>
  <si>
    <t>Členstvo v organizáciách a združeniach</t>
  </si>
  <si>
    <t>Členské príspevky</t>
  </si>
  <si>
    <t>Počet organizácií a združení, v ktorých je mesto členom</t>
  </si>
  <si>
    <t>Zabezpečiť účasť mesta v regionálnych organizáciách a združeniach</t>
  </si>
  <si>
    <t>Zabezpečiť účasť mesta v celoštátnych organizáciách a združeniach</t>
  </si>
  <si>
    <t>4.4</t>
  </si>
  <si>
    <t xml:space="preserve">Zabezpečiť pre občanov službu prideľovania súpisného čísla </t>
  </si>
  <si>
    <t>max. 30 dní</t>
  </si>
  <si>
    <t>Rozšíriť sieť kvalitných miestnych komunikácií v meste</t>
  </si>
  <si>
    <t>Plocha obnovených komunikácií za rok v m2</t>
  </si>
  <si>
    <t>PD</t>
  </si>
  <si>
    <t>8</t>
  </si>
  <si>
    <t>Vzdelávanie</t>
  </si>
  <si>
    <t>Materské školy</t>
  </si>
  <si>
    <t>Helena Kecskemétiová - riaditeľka MŠ</t>
  </si>
  <si>
    <t>Príjmy</t>
  </si>
  <si>
    <t>Druh príjmu</t>
  </si>
  <si>
    <t>Spolu bežné príjmy</t>
  </si>
  <si>
    <t>Cieľ č.1</t>
  </si>
  <si>
    <t>Dosiahnuť čo najvyššiu kvalitu výchovných a vzdelávacích služieb v materskej škole</t>
  </si>
  <si>
    <t>Počet tried v MŠ</t>
  </si>
  <si>
    <t>Počet detí navštevujúcich MŠ</t>
  </si>
  <si>
    <t>Počet kvalifikovaných pedagogických zamestnancov</t>
  </si>
  <si>
    <t>17</t>
  </si>
  <si>
    <t>Komentár</t>
  </si>
  <si>
    <t xml:space="preserve">Návrhy na opertívne riešenie nedostatkov </t>
  </si>
  <si>
    <t>Naďalej sa zúčastňovať odborných seminárov a školení na základe vypracovaného plánu kontinuálneho vzdelávania.</t>
  </si>
  <si>
    <t>Cieľ č.2</t>
  </si>
  <si>
    <t>Zabezpečiť transparentné riadenie MŠ</t>
  </si>
  <si>
    <t>Počet porád zvolaných riaditeľkou pre zamestnacov MŠ</t>
  </si>
  <si>
    <t>10</t>
  </si>
  <si>
    <t>Cieľ č.4</t>
  </si>
  <si>
    <t>Zabezpečiť sponzorskú činnosť pre materskú školu</t>
  </si>
  <si>
    <t>Počet vypracovaných projektov</t>
  </si>
  <si>
    <t>Cieľ č.5</t>
  </si>
  <si>
    <t>Počet vystúpení detí v meste na rôznych podujatiach</t>
  </si>
  <si>
    <t>Cieľ č.6</t>
  </si>
  <si>
    <t>Aj naďalej zabezpečovať výmenu skúseností s partnerskými školami zo zahraničia.</t>
  </si>
  <si>
    <t>Školské stravovanie</t>
  </si>
  <si>
    <t>Režijné náklady</t>
  </si>
  <si>
    <t>Zabezpečiť kvalitné a dostupné stravovanie v školskej jedálni pri MŠ</t>
  </si>
  <si>
    <t>rozpočtová organizácia bez právnej subjektivity</t>
  </si>
  <si>
    <t>8.4</t>
  </si>
  <si>
    <t xml:space="preserve"> ŠJ Materská škola - Óvoda  Daxnerova</t>
  </si>
  <si>
    <t>Antalová Emese, vedúca ŠJ</t>
  </si>
  <si>
    <t>Upravený rozpočet spolu</t>
  </si>
  <si>
    <t xml:space="preserve">                                                                                                                   </t>
  </si>
  <si>
    <t>Zabezpečiť spoluprácu s inými inštitúciami</t>
  </si>
  <si>
    <t>8.6</t>
  </si>
  <si>
    <t>Školský úrad</t>
  </si>
  <si>
    <t>PhDr. Peter Fehér, vedúci odd. školstva, odborný zamestnanec Školského úradu</t>
  </si>
  <si>
    <t>2. Finančné plnenie</t>
  </si>
  <si>
    <t>3. Programové plnenie</t>
  </si>
  <si>
    <t>Cieľ</t>
  </si>
  <si>
    <t>Zabezpečovať prenesený výkon štátnej správy na úseku školstva</t>
  </si>
  <si>
    <t>Počet pravidelne realizovaných odborno-pedagogických aktivít</t>
  </si>
  <si>
    <t>Riešiť aktuálne problémy škôl a školských zariadení v zriaďovateľskej pôsobnosti mesta</t>
  </si>
  <si>
    <t>Počet nepravidelne realizovaných aktivít na základe aktuálneho rozhodnutia mesta</t>
  </si>
  <si>
    <t>Účasť na zasadnutiach komisie školstva, priestupkovej komisie</t>
  </si>
  <si>
    <t>Návrhy na operatívne riešenie nedostatkov</t>
  </si>
  <si>
    <t>Podporná činnosť</t>
  </si>
  <si>
    <t>13.2</t>
  </si>
  <si>
    <t>Spoločný obecný úrad</t>
  </si>
  <si>
    <t>prednostaMsÚ</t>
  </si>
  <si>
    <t>, vedúci oddelenia školstva, vedúci referátu stavebného poriadku</t>
  </si>
  <si>
    <t>Zabezpečiť kvalitné fungovanie spoločného obecného úradu a delegovanie kompetencií v súlade s právnou úpravou pracovníkmi na vysokej odbornej a osobnostnej úrovni</t>
  </si>
  <si>
    <t>Vedenie personálnej a mzdovej agendy zamestnancov škôl a školských zariadení v zriaďovateľskej pôsobnosti mesta a obcí v rámci SPOcÚ</t>
  </si>
  <si>
    <t>Vedenie účtovnej agendy škôl a školských zariadení v zriaďovateľskej pôsobnosti mesta</t>
  </si>
  <si>
    <t>Zabezpečiť efektívny a kvalitný výkon rozhodovacej činnosti v oblasti stavebného poriadku – prenesená kompetencia</t>
  </si>
  <si>
    <t>Počet potencionálnych žiadateľov</t>
  </si>
  <si>
    <t>Zabezpečiť efektívny a kvalitný výkon rozhodovacej činnosti pri výkone pôsobnosti špec. stav. úradu pre miestne komunikácie a účelové komunikácie – prenesená kompetencia</t>
  </si>
  <si>
    <t>Počet prijatých podnetov a vykonaných kontrol (stavebných dohľadov)</t>
  </si>
  <si>
    <t>11.3</t>
  </si>
  <si>
    <t>Prostredie pre život</t>
  </si>
  <si>
    <t xml:space="preserve">Rut. a štand. údržba </t>
  </si>
  <si>
    <t xml:space="preserve">Operatívne riešenie vzniknutých potrieb a požiadaviek občanov </t>
  </si>
  <si>
    <t>V prípade nevyčerpania  prostriedkov s možnosťou presunu na daľšie aktivity v rámci rozvojového programu mesta.</t>
  </si>
  <si>
    <t>Percento uspokojenýh požiadviek občanov z celkového počtu vznesených požiadaviek</t>
  </si>
  <si>
    <t>11.4</t>
  </si>
  <si>
    <t>Ochrana prírody a krajiny</t>
  </si>
  <si>
    <t>Zachovanie zelene v meste cielenou reguláciou výrubu drevín</t>
  </si>
  <si>
    <t>13.1</t>
  </si>
  <si>
    <t>Mestský úrad</t>
  </si>
  <si>
    <t>Zabezpečiť kvalitné fungovanie mestského úradu a vybavovanie záležitostí občanov v súlade s právnou úpravou pracovníkmi na vysokej odbornej a osobnostnej úrovni</t>
  </si>
  <si>
    <t xml:space="preserve">Počet sťažností na postup zamestnancov MsÚ
od občanov
</t>
  </si>
  <si>
    <t>Zlepšiť úroveň čistoty a poriadku na verejných priestranstvách v meste</t>
  </si>
  <si>
    <t>Celková plocha miestnych komunikácií udržiavaných UoZ v km</t>
  </si>
  <si>
    <t>Transfer</t>
  </si>
  <si>
    <t>11.1</t>
  </si>
  <si>
    <t>Šport</t>
  </si>
  <si>
    <t>9.1</t>
  </si>
  <si>
    <t>Podpora športových aktivít</t>
  </si>
  <si>
    <t>FTC, Komisia športu a mládeže</t>
  </si>
  <si>
    <t>Komisia športu a mládeže</t>
  </si>
  <si>
    <t>Počet zorganizovaných športových podujatí za rok</t>
  </si>
  <si>
    <t>13.3</t>
  </si>
  <si>
    <t>Realizácia národných projektov</t>
  </si>
  <si>
    <t>Zapájať sa do národných projektov smerujúcich k zvýšeniu zamestnanosti a sociálnych istôt občanov mesta</t>
  </si>
  <si>
    <t>Počet osôb zainteresovaných do projektov implementovaných mestom</t>
  </si>
  <si>
    <t>5.1</t>
  </si>
  <si>
    <t xml:space="preserve">Mestská polícia </t>
  </si>
  <si>
    <t>Bc. Pavel Baláž, náčelník MsP</t>
  </si>
  <si>
    <t>Minimalizovať protispoločenskú činnosť aktívnym prístupom hliadok mestskej polície</t>
  </si>
  <si>
    <t>Celkový počet príslušníkov MsP</t>
  </si>
  <si>
    <t>Celkový počet prípadov</t>
  </si>
  <si>
    <t>Počet priestupkov</t>
  </si>
  <si>
    <t>Počet porušení VZN</t>
  </si>
  <si>
    <t>Počet uložených pokút</t>
  </si>
  <si>
    <t>Počet napomenutí</t>
  </si>
  <si>
    <t>9</t>
  </si>
  <si>
    <t>Eliminovať vytváranie čiernych skládok</t>
  </si>
  <si>
    <t>Počet zistených páchateľov</t>
  </si>
  <si>
    <t>5.2</t>
  </si>
  <si>
    <t>Počet uskutočnených prednášok za rok</t>
  </si>
  <si>
    <t>Počet účastníkov prednášok spolu</t>
  </si>
  <si>
    <t>Počet odprednášaných hodín za rok</t>
  </si>
  <si>
    <t>Zvýšiť právne vedomie občanov mesta preventívnym pôsobním na deti a mládež, obmedziť protispoločenskú činnosť</t>
  </si>
  <si>
    <t>5.4</t>
  </si>
  <si>
    <t>Minimalizovať protispoločenskú činnosť v spolupráci s obyvateľmi mesta</t>
  </si>
  <si>
    <t>5.5</t>
  </si>
  <si>
    <t>5.3</t>
  </si>
  <si>
    <r>
      <t>%</t>
    </r>
    <r>
      <rPr>
        <sz val="8"/>
        <rFont val="Arial CE"/>
        <charset val="238"/>
      </rPr>
      <t xml:space="preserve"> objasnených protispoločenských činností, ktoré boli objasnené za pomoci kamerového systému</t>
    </r>
  </si>
  <si>
    <t>Zvýšiť pasívnu bezpečnosť mesta</t>
  </si>
  <si>
    <t>Civilná ochrana</t>
  </si>
  <si>
    <t>zástupca primátora</t>
  </si>
  <si>
    <t>Zabezpečiť ochranu obyvateľov pri mimoriadnych udalostiach</t>
  </si>
  <si>
    <t>Aktualizácia CO dokumentácie</t>
  </si>
  <si>
    <t>Zabezpečiť ochranu a prevádzkyschopný stav materiálu CO v skladoch CO</t>
  </si>
  <si>
    <t>Pravidelné ošetrovanie materiálu CO</t>
  </si>
  <si>
    <t>1x mesačne</t>
  </si>
  <si>
    <t>11 (z toho 1 dvojčíslo)</t>
  </si>
  <si>
    <t>Úradná tabuľa mesta sa aktualizuje priebežne, bez prieťahov, všetky informácie sa zverejňujú v  zmysle platnej legislatívy. K dispozícii sú dve fyzické úradné tabule, a to vo vestibule mestského úradu a na verejnom priestranstve pred mestským úradom a jedna virtuálna úradná tabuľa na web stránke mesta.</t>
  </si>
  <si>
    <t>v  tis. €</t>
  </si>
  <si>
    <t xml:space="preserve">Zabezpečit kvalitné a dostupné stravovanie </t>
  </si>
  <si>
    <t>8.4.1.</t>
  </si>
  <si>
    <t>ŠJ pri MŠ Daxnerova Fiľakovo</t>
  </si>
  <si>
    <t>8.5.</t>
  </si>
  <si>
    <t>Základná umelecká škola - Művészeti Alapiskola</t>
  </si>
  <si>
    <t>rozpočtová organizácia s právnou subjektivitou</t>
  </si>
  <si>
    <t>PhDr. Zoran Ardamica, PhD., riaditeľ školy</t>
  </si>
  <si>
    <t>Vratky</t>
  </si>
  <si>
    <t>Nájom</t>
  </si>
  <si>
    <t>Školné</t>
  </si>
  <si>
    <t>Poskytovať základné umelecké vzdelanie podľa § 17 školského zákona</t>
  </si>
  <si>
    <t>8.4.2.</t>
  </si>
  <si>
    <t>ŠJ pri MŠ Štúrova Fiľakovo</t>
  </si>
  <si>
    <t xml:space="preserve"> ŠJ Materská škola - Óvoda  Štúrova</t>
  </si>
  <si>
    <t>Agneša Magová, vedúca ŠJ</t>
  </si>
  <si>
    <t>Zvýšiť atraktívnosť stravovania v školskej MŠ</t>
  </si>
  <si>
    <t xml:space="preserve">Zabezpečiť v meste široké spektrum športových aktivít pre deti , mládež i 
dospelých
</t>
  </si>
  <si>
    <t xml:space="preserve">Áno </t>
  </si>
  <si>
    <t>Verejnoprospešné služby</t>
  </si>
  <si>
    <t>Nakladanie so zmesovým KO</t>
  </si>
  <si>
    <t>Poskytovanie transferov</t>
  </si>
  <si>
    <t>12x</t>
  </si>
  <si>
    <t>Výdavky/program</t>
  </si>
  <si>
    <t>6.2</t>
  </si>
  <si>
    <t>6.3</t>
  </si>
  <si>
    <t>6.4</t>
  </si>
  <si>
    <t>6.5</t>
  </si>
  <si>
    <t>6.6</t>
  </si>
  <si>
    <t>6.7</t>
  </si>
  <si>
    <t>Nakladanie so separovaným KO</t>
  </si>
  <si>
    <t>Mechanizácia, doprava, údržba</t>
  </si>
  <si>
    <t>Včasné ykonanie všetkých zápisov do registra evidencie obyvateľov</t>
  </si>
  <si>
    <t>Kapitálový transfer</t>
  </si>
  <si>
    <t>Verejnoprospešné služby spolu</t>
  </si>
  <si>
    <t>ZŠ Štefana Koháriho II.s VJM - II. Koháry István Alapiskola, Mládežnícka 7, Fiľakovo</t>
  </si>
  <si>
    <t>8.2.</t>
  </si>
  <si>
    <t>Základné školy</t>
  </si>
  <si>
    <t>8.2.1</t>
  </si>
  <si>
    <t>Výchovno-vzdelávací proces</t>
  </si>
  <si>
    <t>Mgr. Roland Bozó, riaditeľ školy</t>
  </si>
  <si>
    <t>Granty</t>
  </si>
  <si>
    <t>Zabezpečiť vysokú kvalitu a úroveň základného vzdelania žiakov koly ako predpoklad pre ďalšie vzdelávanie</t>
  </si>
  <si>
    <t>% kvalifikovanosti pedagogických zamestnancov</t>
  </si>
  <si>
    <t>% úspešnosti prijatých žiakov na stredné školy</t>
  </si>
  <si>
    <t>% prospievajúcich žiakov</t>
  </si>
  <si>
    <t>98</t>
  </si>
  <si>
    <t>Základná škola , Školská 1, Fiľakovo</t>
  </si>
  <si>
    <t>Mgr. Štefan Ujpál, riaditeľ školy</t>
  </si>
  <si>
    <t>Základná škola  Lajosa Mocsáryho s VJM, Farská Lúka 64/B, Fiľakovo</t>
  </si>
  <si>
    <t>Základná škola, Farská Lúka 64/A, Fiľakovo</t>
  </si>
  <si>
    <t>93</t>
  </si>
  <si>
    <t>žiadne</t>
  </si>
  <si>
    <t>8.1</t>
  </si>
  <si>
    <t>Materská škola - Óvoda Štúrova Fiľakovo</t>
  </si>
  <si>
    <t>8.1.2.</t>
  </si>
  <si>
    <t>Materská škola - Óvoda,  Štúrova 1, Fiľakovo</t>
  </si>
  <si>
    <t>8.1.1.</t>
  </si>
  <si>
    <t>Materská škola - Óvoda Daxnerova Fiľakovo</t>
  </si>
  <si>
    <t>Materská škola - Óvoda,  Daxnerova, Fiľakovo</t>
  </si>
  <si>
    <t>Mgr. Danica Vargová - riaditeľka MŠ</t>
  </si>
  <si>
    <t>ŠJ pri ZŠ FL 64/A, Fiľakovo</t>
  </si>
  <si>
    <t>počet stravníkov - našich žiakov</t>
  </si>
  <si>
    <t>30</t>
  </si>
  <si>
    <t>ŠJ pri ZŠ Školská 1, Fiľakovo</t>
  </si>
  <si>
    <t>Základná škola, Školská 1, Fiľakovo</t>
  </si>
  <si>
    <t xml:space="preserve">rozpočtová organizácia </t>
  </si>
  <si>
    <t>bez opatrení</t>
  </si>
  <si>
    <t>Zabezpečiť voľno-časové  aktivity detí v popoludňajších hodinách v oddychovej, relaxačnej a záujmovej oblasti a prípravu detí na vyučovanie</t>
  </si>
  <si>
    <t>celkový počet žiakov v ŠKD</t>
  </si>
  <si>
    <t>8.5</t>
  </si>
  <si>
    <t>Záujmové vzdelávanie</t>
  </si>
  <si>
    <t>ŠKD pri ZŠ Školská 1, Fiľakovo</t>
  </si>
  <si>
    <t>ŠKD pri ZŠ Lajosa Mocsáryho s VJM, Farská Lúka 64/B, Fiľakovo</t>
  </si>
  <si>
    <t>ŠKD Základná škola  Lajosa Mocsáryho s VJM, Farská Lúka 64/B, Fiľakovo</t>
  </si>
  <si>
    <t>Zabezpečiť kvalitné a širokospektrálne vzdelávanie a výchovu v oblasti voľnočasových aktívít poskytovaním príspevku na tieto aktivity</t>
  </si>
  <si>
    <t>ŠKD pri ZŠ Farská lúka 64/A, Fiľakovo</t>
  </si>
  <si>
    <t>ŠJ pri ZŠ... Mládežnícka 7, Fiľakovo</t>
  </si>
  <si>
    <t>Mgr. Roland Bozó, riaditeľ ZŠ</t>
  </si>
  <si>
    <t>Počet detí stravovaných v ŠJ pri ZŠ</t>
  </si>
  <si>
    <t>z toho deti</t>
  </si>
  <si>
    <t>z toho dospelí</t>
  </si>
  <si>
    <t xml:space="preserve">Zvýšiť atraktívnosť stravovania </t>
  </si>
  <si>
    <t>Počet zamestnancov zaradených do jednotlivých platových tried</t>
  </si>
  <si>
    <t>ŠKD pri ZŠ ...Mládežnícka 7, Fiľakovo</t>
  </si>
  <si>
    <t>Počet zamestnancov zaraďovaných do jednotlivých platových tried</t>
  </si>
  <si>
    <t>Neformálne vzdelávanie pre deti a mládež</t>
  </si>
  <si>
    <t>ZŠ Štefana Koháriho II. s VJM - II. Koháry István Alapiskola, Mládežnícka 7, Fiľakovo</t>
  </si>
  <si>
    <t>rozpočtová organizácia</t>
  </si>
  <si>
    <t xml:space="preserve">Zabezpečiť mimoškolské aktivity pre žiakov našej školy
</t>
  </si>
  <si>
    <t>Počet krúžkov</t>
  </si>
  <si>
    <t>Počet žiakov školy využívajúcich mimoškolské aktivity</t>
  </si>
  <si>
    <t>Nie sú.</t>
  </si>
  <si>
    <t>Podpora školskej dochádzky</t>
  </si>
  <si>
    <t>Podporovať školskú dochádzku detí z okolitých obcí poskytovaním príspevku na dopravu žiakov</t>
  </si>
  <si>
    <t>Počet dochádzajúcich detí z obcí</t>
  </si>
  <si>
    <t>% žiakov školy využívajúcich mimoškolské aktivity</t>
  </si>
  <si>
    <t>8.7</t>
  </si>
  <si>
    <t>90</t>
  </si>
  <si>
    <t>95%</t>
  </si>
  <si>
    <t>Mgr. Štefan Ujpál, riaditeľ ZŠ</t>
  </si>
  <si>
    <t>Kultúra a spoločenské aktivity</t>
  </si>
  <si>
    <t>10.1</t>
  </si>
  <si>
    <t>Mgr. Andrea Illés Kósik</t>
  </si>
  <si>
    <t>pravidelné poskytovanie transferu pre MsKS Fiľakovo</t>
  </si>
  <si>
    <t>Kultúra v meste (činnosť MsKS)</t>
  </si>
  <si>
    <t>10.2</t>
  </si>
  <si>
    <t>Knižnica</t>
  </si>
  <si>
    <t>10.3</t>
  </si>
  <si>
    <t>HMF Fiľakovo</t>
  </si>
  <si>
    <t>10.4</t>
  </si>
  <si>
    <t>10.5</t>
  </si>
  <si>
    <t>pravidelné poskytovanie transferu pre HMF Fiľakovo</t>
  </si>
  <si>
    <t>MsKS Fiľakovo</t>
  </si>
  <si>
    <t>Podpora kultúrny a spoločenských aktivít vykonávaných o.z.</t>
  </si>
  <si>
    <t>Primátor mesta, Mestské zastupiteľstvo, Mestská rada</t>
  </si>
  <si>
    <t xml:space="preserve">Podporiť pestrosť produkovanej kultúry v meste a činnosť občianskych združení
</t>
  </si>
  <si>
    <t>Počet podporených žiadateľov za rok</t>
  </si>
  <si>
    <t xml:space="preserve">Pri stanovovaní hodnoty merateľného ukazovateľa vychádzať z počtu podporených žiadostí v predchádzajúcom rozpočtovom roku.   </t>
  </si>
  <si>
    <t>MONITOROVACIA SPRÁVA</t>
  </si>
  <si>
    <t>Počet odozdaných projektov pre realizáciu stavieb za bežné plánovacie obdobie a výhľadové obdobie</t>
  </si>
  <si>
    <t>Zasielanie informácií o rozpočte mesta do rozpočtového informačného systému samosprávy (RIS SAM) zákonom stanovenej lehote</t>
  </si>
  <si>
    <t>Zabezpečiť pravidelnú aktualizáciu stránok</t>
  </si>
  <si>
    <t>Služby</t>
  </si>
  <si>
    <t>Správna aplikácia normatívnych právnych aktov v činnosti samosprávy</t>
  </si>
  <si>
    <t>Počet zistených čiernych skládok</t>
  </si>
  <si>
    <t>Počet fotopascí</t>
  </si>
  <si>
    <t>Počet novoinštalovaných kamier</t>
  </si>
  <si>
    <t>6x</t>
  </si>
  <si>
    <t>Mzdy a platy</t>
  </si>
  <si>
    <t>,</t>
  </si>
  <si>
    <t>Cestovné žiakov</t>
  </si>
  <si>
    <t>dopravné</t>
  </si>
  <si>
    <t>Počet TSP a TP</t>
  </si>
  <si>
    <t>Počet zamestnancov KC</t>
  </si>
  <si>
    <t>Terénna sociálna práca v meste (NP)a Komunitné centrum</t>
  </si>
  <si>
    <t>Na základe vyhlásených výziev</t>
  </si>
  <si>
    <t>NTIC</t>
  </si>
  <si>
    <t>Členstvo mesta Fiľakovo je dôležité aj z hľadiska jej rozvoja, preto je aktívnym členom záujmových združení, a to Združenia miest a obcí Novohradu (ZMON), Združenia miest a obcí Slovenska (ZMOS), Združenia právnických osôb Geopark Novohrad - Nógrád, Regionálnehoho vzdelávacieho centra (RVC), Oblastnej organizácie cestovnéh ruchu (OOCR), Mikroregiónu Obručná, Združenia hlavných kontrolórov (ZHK), Asociácie prednostov úradov miestnej samosprávy (APÚMS), Združenia matrikárov, Združenia náčelnékov MSP, Združenia pre občianske záležitosti (ZPOZ), Asociácia komunálnych ekonómov (AKE). Výdavky sústredené v tomto programe sa použili na úhradu členských príspevkov.</t>
  </si>
  <si>
    <t>Dosiahnuť čo najvyššiu kvalitu vých. a vzdel. služieb</t>
  </si>
  <si>
    <t>Pokračovať aj naďalej v transparentnom riadení MŠ</t>
  </si>
  <si>
    <t>Cieľ.č.3</t>
  </si>
  <si>
    <t>Porovnanie plánovaných a dosiahnutých výstupov a výsledkov, vrátane posúdenia prípadného nerovnomerného vecného plnenia vo vzťahu k vynaloženým výdavkom</t>
  </si>
  <si>
    <t>školné</t>
  </si>
  <si>
    <t>počet detí  stravovaných v ŠJ pri MŠ</t>
  </si>
  <si>
    <t>Zabezpečit kvalitné a dostupné stravovanie v školských zariadeniach pri MŠ</t>
  </si>
  <si>
    <t>Vedenie mesta</t>
  </si>
  <si>
    <t>Mgr. Attila Agócs, PhD., kancelária primátora mesta</t>
  </si>
  <si>
    <t xml:space="preserve">Zabezpečiť transparentné riadenie mesta </t>
  </si>
  <si>
    <t>Strategické plánovanie</t>
  </si>
  <si>
    <t>Stanoviská k predpokladaným investičným zámerom, zmenám funkčného využívania v zmysle platného Územného plánu mesta</t>
  </si>
  <si>
    <t>Pravidelné konuzulácie s investormi o ÚP</t>
  </si>
  <si>
    <t>Realizovanie investičných činností, rozvojových projektov na území mesta v súlade s ÚP</t>
  </si>
  <si>
    <t>Včasná príprava zmien a doplnov ÚP podľa reálnch požiadaviek</t>
  </si>
  <si>
    <t>1.4</t>
  </si>
  <si>
    <t>20 / 100 %</t>
  </si>
  <si>
    <t>Zabezpečiť efektívnu prípravu odborných podkladov realizovaním investičným akciam mesta a výber dodávateľa pre konkrétne stavby</t>
  </si>
  <si>
    <t>6 / 12</t>
  </si>
  <si>
    <t>Rozpočtovníctvo a audit</t>
  </si>
  <si>
    <t>2/2</t>
  </si>
  <si>
    <t xml:space="preserve">Zabezpečiť plynulý priebeh financovania úloh, potrieb a funkcií mesta v príslušnom roku,  
zabezpečiť vedenie účtovníctva v súlade so zákonom o účtovníctve a zabezpečiť dôslednú a nezávislú kontrolu hospodárenia a vedenia účtovníctva mesta Fiľakovo
</t>
  </si>
  <si>
    <t>Počet zrealizovaných audítorských kontrol za rok</t>
  </si>
  <si>
    <t>Počet audítorských konzultácií za rok</t>
  </si>
  <si>
    <t>Správa daní a poplatkov</t>
  </si>
  <si>
    <t>Zabezpečiť efektívne plnenie rozpočtu daní z nehnuteľnosti a ostatných miestnych daní za špeciálne služby</t>
  </si>
  <si>
    <t>Počet vydaných rozhodnutí - daň z nehnutľnosti pre FO</t>
  </si>
  <si>
    <t>Počet vydaných rozhodnutí - daň z nehnutľnosti pre PO</t>
  </si>
  <si>
    <t>Počet psov na území mesta</t>
  </si>
  <si>
    <t>Počet odchytených psov</t>
  </si>
  <si>
    <t>Počet ubytovaných</t>
  </si>
  <si>
    <t xml:space="preserve">Počet prenocovaní </t>
  </si>
  <si>
    <t>% poklesu stavu nedoplatkov evidovaných k 31.12. pred.r.</t>
  </si>
  <si>
    <t>% plnenia príjmu z DzN</t>
  </si>
  <si>
    <t>% plnenia príjmu z dane za psa</t>
  </si>
  <si>
    <t>% plnenia príjmu z dane za užívanie VP</t>
  </si>
  <si>
    <t>Počet poplatníkov KO a DSO</t>
  </si>
  <si>
    <t>miestneho poplatku za KO a DSOdaní z nehnuteľnosti a ostatných miestnych daní za špeciálne služby</t>
  </si>
  <si>
    <t>% plnenia príjmu z poplatku za KO a DSO</t>
  </si>
  <si>
    <t>Plnenie príjmu z poplatkuý za KO a DSO</t>
  </si>
  <si>
    <t>Znalecké a poradenské služby</t>
  </si>
  <si>
    <t>JUDr. Norbert Gecso, vedúci oddelenia</t>
  </si>
  <si>
    <t xml:space="preserve">Zabezpečiť kvalifikované odborné znalecké a poradenské služby </t>
  </si>
  <si>
    <t>Zabezpečiť správnych chod samosprávnych funkcií a preneseného výkonu štátnej správy prostredníctvom právneho poradenstva</t>
  </si>
  <si>
    <t>Počet poskytnutých konzultačných a poradenských hodín</t>
  </si>
  <si>
    <t>20 hodín</t>
  </si>
  <si>
    <t>Zabezpečiť aktívnu propagáciu mesta prostredníctvom prezentácie činnosti samosprávy</t>
  </si>
  <si>
    <t>Počet druhov propagačného materiálu od NTIC</t>
  </si>
  <si>
    <t xml:space="preserve">Počet dvojjazyčných tlačových správ v mestských novinách Fiľakovské zvesti - vydávaných MsÚ Fiľakovo resp. samosprávou mesta </t>
  </si>
  <si>
    <t>Počet tlačových správ v regionálnych médiách, printové aj webové výstupy v slovenských a maďarských médiách</t>
  </si>
  <si>
    <t>Počet príspevkov publikovaných v médiách s celoštátnou pôsobnosťou</t>
  </si>
  <si>
    <t>Počet reportáží v regionálnych televíziách</t>
  </si>
  <si>
    <t>Kontrola aktuálnosti internetovej stránky mesta za mesiac</t>
  </si>
  <si>
    <t>Tvorba databázy fotodokumentácií v oblastiach: kultúra, výstavba, projekty, zo života mesta</t>
  </si>
  <si>
    <t>Facobook komunikácia</t>
  </si>
  <si>
    <t>Tlačové besedy</t>
  </si>
  <si>
    <t>Občianske fóra</t>
  </si>
  <si>
    <t>Reprezentačné stretnutia</t>
  </si>
  <si>
    <t>2.2</t>
  </si>
  <si>
    <t>Regionálna, národná a medzinárodná spolupráca</t>
  </si>
  <si>
    <t>Odd.výstavby, ŽP a stratégie rozvoja, Referát stratégie a rozvoja; Odd. školstva, kultúry a športu</t>
  </si>
  <si>
    <t>2.3</t>
  </si>
  <si>
    <t>Zabezpečiť transparentné riadenie mesta</t>
  </si>
  <si>
    <t>Denný priemerný počet jedinečných prístupov</t>
  </si>
  <si>
    <t>Oddelenie vnútornej správy, Kancelária primátora mesta</t>
  </si>
  <si>
    <t>Ročný počet pracovných porád na vyhodnotenie riešení podnetov CITY MONITORU (primátor, zástupca primátora, náčelník MsP, hlavný kontrolór) do 15 dní po ukončení štvrťroka</t>
  </si>
  <si>
    <t>3.2</t>
  </si>
  <si>
    <t>Priemerný počet zasadnutí komisií MZ za rok</t>
  </si>
  <si>
    <t>Počet plánovaných zasadnutí MR za rok</t>
  </si>
  <si>
    <t>Počet plánovaných zasadnutí MZ za rok</t>
  </si>
  <si>
    <t>Lehota na vydanie rozhodnutia o pridelení súpisného čísla</t>
  </si>
  <si>
    <t>3.3</t>
  </si>
  <si>
    <t>Odd. vnútornej správy, Odd. ekonomiky a majetku mesta</t>
  </si>
  <si>
    <t>JUDr. Norbert Gecso - vedúci odd. VS, Ing. Zoltán Varga, vedúci odd. EaMM</t>
  </si>
  <si>
    <t>Zabezpečiť hospodárne a účelné nakladanie s nehnuteľným  majetkom mesta</t>
  </si>
  <si>
    <t>Počet prenajatých nových bytov</t>
  </si>
  <si>
    <t>3.4</t>
  </si>
  <si>
    <t>Majetkovoprávne vysporiadanie a správa nehnuteľností vo vlastníctve mesta</t>
  </si>
  <si>
    <t>3.6</t>
  </si>
  <si>
    <t>Počet odovzdaných - vybavených záznamov do registratúrneho strediska</t>
  </si>
  <si>
    <t>Počet spravovaných serverov</t>
  </si>
  <si>
    <t>Počet spravovaných PC</t>
  </si>
  <si>
    <t>3.7</t>
  </si>
  <si>
    <t>640</t>
  </si>
  <si>
    <t xml:space="preserve">Zabezpečiť chránené informačné prostredie pre zamestnancov mesta </t>
  </si>
  <si>
    <t>Počet vážnych bezpečnostných incidentov</t>
  </si>
  <si>
    <t>3.8</t>
  </si>
  <si>
    <t>Úroky</t>
  </si>
  <si>
    <t>Mesto Fiľakovo pri ukladaní pokút vždy vychádza z objektívneho posúdenia stavu veci, výška pokút korešponduje s charakterom priestupku, prípadne recidívou páchateľa, nazaplatené pokuty sú priebežne vymáhané prostredníctvom exekučného konania</t>
  </si>
  <si>
    <t>Mgr. Attila Agócs, PhD., 31.8.2018</t>
  </si>
  <si>
    <t>Odovzdávanie záznamov do predarchívnej starostlivosti sa v prevažnej miere uskutočňuje priebežne, podľa potrieb jednotlivých referátov mestského úradu, pričom aj ostatné aktivity sa plnia podľa plánu.</t>
  </si>
  <si>
    <t>Bez komentára.</t>
  </si>
  <si>
    <t>Splácanie úveru</t>
  </si>
  <si>
    <t>Čas potrebný na vydanie licencie na prevádzku výherných prístrojov pri úplných žiadostiach</t>
  </si>
  <si>
    <t>Počet prevádzok a obchodov</t>
  </si>
  <si>
    <t>Odd. ekonomiky a majetku mesta – referát miestnych daní a majetku mesta</t>
  </si>
  <si>
    <t>Ing. Zoltán Varga, vedúci oddelenia</t>
  </si>
  <si>
    <t>Predpokladaný počet všetkých občianskych obradov (sobáše, uvítanie do života, pohreby, oslavy jubilantov)</t>
  </si>
  <si>
    <t>Požiarna ochrana</t>
  </si>
  <si>
    <t>Rekonštrukcia a modernizácia</t>
  </si>
  <si>
    <t>Počet cvičení uskutočnených DHZM</t>
  </si>
  <si>
    <t>Vrátenie fin.zábezpeky</t>
  </si>
  <si>
    <t>áno (FB)</t>
  </si>
  <si>
    <t xml:space="preserve">áno </t>
  </si>
  <si>
    <t>0 / 0 %</t>
  </si>
  <si>
    <t>7.1</t>
  </si>
  <si>
    <t>Miestne komunikácie</t>
  </si>
  <si>
    <t>Výstavba a rekonštrukcia MK</t>
  </si>
  <si>
    <t>Udržať a obnoviť pracovné návkyky nezamestnaných v meste</t>
  </si>
  <si>
    <t>Počet aktivovaných nezamestnaných v meste (aritmetický priemer na základe jednotlivých mesiacoch)</t>
  </si>
  <si>
    <t>Vynútené akcie</t>
  </si>
  <si>
    <t>Zabezpečiť efektívny a kvalitný výkon rozhodovacej činnosti v oblasti stavebného poriadku  - prenesená kompetencia</t>
  </si>
  <si>
    <t>Zabezpečiť efektívny a kvalitný výkon rozhodovacej činnosti pri výkone pôsobnosti špeciálneho stavebného úradu pre miestne komunikácie a účelové komunikácie – prenesená kompetencia</t>
  </si>
  <si>
    <t>Počet prijatých podnetov a vykonaných kontrol</t>
  </si>
  <si>
    <t>Dĺžka vybavenia podnetu v dňoch</t>
  </si>
  <si>
    <t>Zabezpečiť efektívny a kvalitný výkon na úseku stavebného poriadku – originálne kompetencie mesta</t>
  </si>
  <si>
    <t>Počet potenciálnych žiadateľov</t>
  </si>
  <si>
    <t>Počet drevín na náhradnú výsadbu</t>
  </si>
  <si>
    <t xml:space="preserve">Percento vydaných povolení na výrub drevín </t>
  </si>
  <si>
    <t>11.2</t>
  </si>
  <si>
    <t>Územné a stavebné konanie</t>
  </si>
  <si>
    <t>Aktivačná činnosť, MOS</t>
  </si>
  <si>
    <t>9.2</t>
  </si>
  <si>
    <t>Prevádzka športového areálu a ihrísk (VPS)</t>
  </si>
  <si>
    <t>Rekonštrukcie a modern.</t>
  </si>
  <si>
    <t xml:space="preserve">Vytvárať podmienky na zabezpečenie rozvoja telesnej kultúry a športu, zvlášť na úseku rozvoja mládežníckeho športu
</t>
  </si>
  <si>
    <t>Poukázanie príspevku na činnosť príspevkovej organizácie</t>
  </si>
  <si>
    <t>VPS Fiľakovo</t>
  </si>
  <si>
    <t>Pravidelné zasielanie transferu pre o.z. FTC Fiľakovo</t>
  </si>
  <si>
    <t>Zabezpečiť výmenu inovatívnych riešení v rôznych oblastiach života samosprávy</t>
  </si>
  <si>
    <t>500</t>
  </si>
  <si>
    <t>Predpokladaný počet prípadov protiprávneho konania objasnených pomocou spolupráce polície s občanmi</t>
  </si>
  <si>
    <t>Zabezpečiť ochranu majetku mesta</t>
  </si>
  <si>
    <t>Počet chránených objektov v meste</t>
  </si>
  <si>
    <t>% úspešnosti ich ochrany</t>
  </si>
  <si>
    <t>100</t>
  </si>
  <si>
    <t>80</t>
  </si>
  <si>
    <t>11</t>
  </si>
  <si>
    <t xml:space="preserve">Bezpečnosť </t>
  </si>
  <si>
    <t>Verejný poriadok a bezpečnosť (Mestská polícia)</t>
  </si>
  <si>
    <t>Miestna občianska poriadková služba (MOPS)</t>
  </si>
  <si>
    <t>Bc. Pavel Baláž, náčelník MsP; PhDr. Andrea Mágyelová, prednostka MsÚ</t>
  </si>
  <si>
    <t xml:space="preserve">Komplexné poskytovanie miestnej občianskej poriadkovej služby v obciach s prítomnosťou MRK </t>
  </si>
  <si>
    <t xml:space="preserve"> Počet osôb zamestnaných na zabezpečenie asistenčných služieb v obciach s prítomnosťou MRK </t>
  </si>
  <si>
    <t xml:space="preserve"> Počet osôb zamestnaných na zabezpečenie asistenčných služieb v obciach s prítomnosťou MRK - príslušník MRK</t>
  </si>
  <si>
    <t>7</t>
  </si>
  <si>
    <t>Celkový počet prevádzkovaných kamier v meste spolu</t>
  </si>
  <si>
    <t>Počet otočných/statických kamier z celkového počtu</t>
  </si>
  <si>
    <t xml:space="preserve">Zabezpečiť plnenie úloh na úseku civilnej obrany </t>
  </si>
  <si>
    <t xml:space="preserve">Sledovanie legislatívnych zmien v oblasti civilnej obrany a aktualizácia dokumentácie v oblasti CO. </t>
  </si>
  <si>
    <t>Bezpečnosť</t>
  </si>
  <si>
    <t>Kamerový systém</t>
  </si>
  <si>
    <t>6.1.1</t>
  </si>
  <si>
    <t>6.1.2</t>
  </si>
  <si>
    <t>6.1.3</t>
  </si>
  <si>
    <t>6.1.4</t>
  </si>
  <si>
    <t>Inertná skládka</t>
  </si>
  <si>
    <t>6.1 - 6.7</t>
  </si>
  <si>
    <t>Podprogram</t>
  </si>
  <si>
    <t>Správa služovných motorových vozidiel (MsÚ)</t>
  </si>
  <si>
    <t>4.6</t>
  </si>
  <si>
    <t>Záujmové vzdelávanie (ZUŠ, ŠKD)</t>
  </si>
  <si>
    <t>8.5.0</t>
  </si>
  <si>
    <t>ZUŠ, Záhradnícka 2a, Fiľakovo</t>
  </si>
  <si>
    <t>6 písomných informácií a pokynov, 7 metodických návštev a kontrol</t>
  </si>
  <si>
    <t>Predkladanie materiálov (návrh VZN, návrh na vymenovanie riaditeľov, iné) do mestského zastupiteľstva</t>
  </si>
  <si>
    <t>Zabezpečiť  prezentáciu činnosti MŠ na verejnosti</t>
  </si>
  <si>
    <t>Aj v budúcnosti reagovať na všetky výzvy pre materské školy predkladané rôznymi inštitúciami na vypracovanie projektov s cieľom získať finančné prostriedky.</t>
  </si>
  <si>
    <t>Počet stretnutí s partnerskými materskými školami z Maďarska a Poľska</t>
  </si>
  <si>
    <t>Zabezpečiť výmenu skúseností z riadenia MŠ s partnerskými materskými školam</t>
  </si>
  <si>
    <t>8.4.3</t>
  </si>
  <si>
    <t>Zvýšiť atraktívnosť stravovania</t>
  </si>
  <si>
    <t>žiakov zo ZŠ s VJM</t>
  </si>
  <si>
    <t>dospelých</t>
  </si>
  <si>
    <t>8.5.1</t>
  </si>
  <si>
    <t>počet oddelení ŠKD</t>
  </si>
  <si>
    <t>Všetky dosiahnuté výstupy sú vyššie ako plánované.</t>
  </si>
  <si>
    <t>v tis. €</t>
  </si>
  <si>
    <t>Ro alebo PO</t>
  </si>
  <si>
    <t>Zabezpečiť vysokú kvalitu a úroveň základného vzdelania žiakov školy ako predpoklad pre ďalšie vzdelávanie</t>
  </si>
  <si>
    <t>% odbornosti vyučovania prim.vzd.</t>
  </si>
  <si>
    <t>% odbornosti vyučovania niž. Sek. Vzd.</t>
  </si>
  <si>
    <t xml:space="preserve">Kvalifikovanosť a odbornosť vyučovania na našej školy má vplyv aj na vynikajúce výsledky našich žiakov v rôznych testovaniach, súťažiach a olympiádach.                                                                       Spomenieme aspoň tie najvýznamnejšie:    </t>
  </si>
  <si>
    <t>8.3</t>
  </si>
  <si>
    <t>ZŠ Farská lúka 64/A, Fiľakovo</t>
  </si>
  <si>
    <t>Podporovať školskú dochádzku detí</t>
  </si>
  <si>
    <t>Škola v prírode</t>
  </si>
  <si>
    <t>Lyžiarsky výcvik</t>
  </si>
  <si>
    <t>Učebnice</t>
  </si>
  <si>
    <t>počet detí dochádzajúcich z obcí</t>
  </si>
  <si>
    <t>počet žiakov, ktorí absolvujú školu v prírode</t>
  </si>
  <si>
    <t>počet žiakov, ktorí absolvujú lyžiarsky výcvik</t>
  </si>
  <si>
    <t>8.4.4</t>
  </si>
  <si>
    <t>Zabezpečit kvalitné stravovanie v ŠJ</t>
  </si>
  <si>
    <t>8.5.3</t>
  </si>
  <si>
    <t>ZŠ Školská 1, Fiľakovo</t>
  </si>
  <si>
    <t>Podporovať školskú dochádzku žiakov z okolitých obcí poskytovaním príspevku na dopravu žiakov</t>
  </si>
  <si>
    <t>7.2</t>
  </si>
  <si>
    <t>Oprava a údržba MK a verejnách priestranstiev (VPS)</t>
  </si>
  <si>
    <t>PO mesta Fiľakovo</t>
  </si>
  <si>
    <t>Ing. Tibor Tóith, riaditeľ VPS</t>
  </si>
  <si>
    <t>Verejnoprospešné služby mesta Fiľakovo</t>
  </si>
  <si>
    <t>Zabezpečiť kvalitu a zjazdnosť miestnych komunikácií</t>
  </si>
  <si>
    <t>Poukázanie príspevku na činnosť PO</t>
  </si>
  <si>
    <t>Rozpočtovým opatrením upraviť rozpočet o odvod 50% príjmu za parkovné.</t>
  </si>
  <si>
    <t>7.3</t>
  </si>
  <si>
    <t>Údržba cestnej a priľahlej zelene (VPS)</t>
  </si>
  <si>
    <t>Výdavky podprogramu sú zložené z pravidelných príspevkov na zabezpečenie činnosti VPS Fiľakovo. Činnosť v rámci podprogramu hodnotí v polročnej monitorovacej správe VPS Fiľakovo.</t>
  </si>
  <si>
    <t>Výdavky/Podprogram/Aktivita</t>
  </si>
  <si>
    <t>Kompostáreň</t>
  </si>
  <si>
    <t>Realizácia nových stavieb</t>
  </si>
  <si>
    <t>Správa mestského parku</t>
  </si>
  <si>
    <t>Správa tržnice</t>
  </si>
  <si>
    <t>Cintorínske služby</t>
  </si>
  <si>
    <t>Verejné osvetlenie a mestský rozhlas</t>
  </si>
  <si>
    <t>Manažment a ekonomické služby</t>
  </si>
  <si>
    <t>Finančné operácie</t>
  </si>
  <si>
    <t>Účasť na majetku</t>
  </si>
  <si>
    <t>Rekonštrukcia a modern.</t>
  </si>
  <si>
    <t xml:space="preserve">Knižnica (činnosť HMF)                                                                                                                          </t>
  </si>
  <si>
    <t xml:space="preserve">Starostlivosť o hnuteľné kultúrne dedičstvo a kultúrne pamiatky mesta (činnosť HMF)                                                                                                                          </t>
  </si>
  <si>
    <t xml:space="preserve">Novohradské turistické a informačné centrum (činnosť HMF)                                                                                                                          </t>
  </si>
  <si>
    <t>Starostlivosť o hnuteľné kultúrne dedičstvo a kultúrne pamiatky mesta (činnosť HMF)</t>
  </si>
  <si>
    <t>Jednorázová sociálna výpomoc</t>
  </si>
  <si>
    <t>Zabezpečiť dôstojné pochovanie na to odkázaných občanov mesta</t>
  </si>
  <si>
    <t>Predpokladaný počet mestom vystrojených pohrebov</t>
  </si>
  <si>
    <t>0</t>
  </si>
  <si>
    <t>12.2</t>
  </si>
  <si>
    <t>Opatrovateľská  a prepravná služba (n.o. Nezábudka)</t>
  </si>
  <si>
    <t>Počet poberateľov tejto služby je kolísavý, v tomto období pozorovať mierny nárast  žiadateľov o túto službu.</t>
  </si>
  <si>
    <t>Denný stacionár</t>
  </si>
  <si>
    <t>Rek.a modernizácia</t>
  </si>
  <si>
    <t>Zariadenie domova seniorov (n.o. Nezábudka)</t>
  </si>
  <si>
    <t>12.8</t>
  </si>
  <si>
    <t>12.5</t>
  </si>
  <si>
    <t>Dotácie pre deti (strava, škoklské potreby)</t>
  </si>
  <si>
    <t xml:space="preserve">Terénna sociálna práca </t>
  </si>
  <si>
    <t>12.7.1</t>
  </si>
  <si>
    <t>12.7</t>
  </si>
  <si>
    <t>Sociálne služby (Národné projekty)</t>
  </si>
  <si>
    <t xml:space="preserve">Aktivita </t>
  </si>
  <si>
    <t>Prednostka MsÚ, Oddelenie vnútornej správy</t>
  </si>
  <si>
    <t>PhDr. Andrea Mágyelová, prednostka MsÚ, JUDr. Norbert Gecso, vedúci oddelenia vnútornej správy</t>
  </si>
  <si>
    <t>12.7.2</t>
  </si>
  <si>
    <t>Komunitné centrum</t>
  </si>
  <si>
    <t>Naďalej zabezpečiť kvalitné školské stravovanie v materskej škole.</t>
  </si>
  <si>
    <t>Zvýšiť atraktívnosť stravovania ŠJ pri MŠ</t>
  </si>
  <si>
    <t xml:space="preserve">Počet dospelých stravníkov                </t>
  </si>
  <si>
    <t>Počet cudzích stravníkov</t>
  </si>
  <si>
    <t>8.4.5</t>
  </si>
  <si>
    <t>8.5.4</t>
  </si>
  <si>
    <t>% odbornosti vyučovania - primárne vzdelávanie</t>
  </si>
  <si>
    <t>% odbornosti vyučovania - nižšie sekundárne  vzdel.</t>
  </si>
  <si>
    <t>Počet kvalifikovaných pedag.zamestnancov</t>
  </si>
  <si>
    <t>Počet zúčastnených ped. zamestn. na kontin.vzdelávaní</t>
  </si>
  <si>
    <t>Cieľ.č.2</t>
  </si>
  <si>
    <t>Počet porád zvolaných riad. MŠ a ved.MZ</t>
  </si>
  <si>
    <t>Cieľ č. 3</t>
  </si>
  <si>
    <t>Počet inštitúcií s ktorými škola spolupracuje:CPPPaP-LC, Logopéd, ZŠ:Mocsáryho,Koháryho,63/A,Školská ul.,ZUŠ,MŠ Štúrova,PaSA-LC,VPS,Matica,Maď.dom,MsKS,Mest. knižnica,Hrad. múzeum,Geopark</t>
  </si>
  <si>
    <t>Počet organizácií 3.sektora s ktorými škola spolupracuje:OZ PRO GAUDIO,Koháryho,Skautský Zbor,OZ Csemadok,Nezábudka,Vis Vitalis</t>
  </si>
  <si>
    <t>Zabezpečiť sponzorskú činnosť pre MŠ</t>
  </si>
  <si>
    <t>Počet stretnutí s vedením rôznych závodov a miest. podnikateľov</t>
  </si>
  <si>
    <t>Zabezpečiť prezentáciu činnosti MŠ na verejnosti</t>
  </si>
  <si>
    <t>Počet vystúpení detí na rôznych podujatiach</t>
  </si>
  <si>
    <t>Počet článkov publikovaných v reg.a iných noviách</t>
  </si>
  <si>
    <t>Cieľ č. 6</t>
  </si>
  <si>
    <t>Zabezpečiť výmenu skúseností ped.zamestnancov a z riadenia s partnerskými MŠ</t>
  </si>
  <si>
    <t>Poč.stretnutí s partnerskými MŠ z Rumunska a MR</t>
  </si>
  <si>
    <t>Cieľ.č. 1</t>
  </si>
  <si>
    <t>8.5.2</t>
  </si>
  <si>
    <t>v tis.  €</t>
  </si>
  <si>
    <t xml:space="preserve">Plnenie </t>
  </si>
  <si>
    <t xml:space="preserve"> 8.2.2</t>
  </si>
  <si>
    <t>Základná škola  Lajosa Mocsáryho s VJM, Mocsáry Lajos Alapiskola, Farská Lúka 64/B, Fiľakovo</t>
  </si>
  <si>
    <t>ZŠ Lajosa Mocsáryho s VJM, Mocsáry Lajos Alapiskola, Farská Lúka 64/B, Fiľakovo</t>
  </si>
  <si>
    <t>Z prenajatých priest.</t>
  </si>
  <si>
    <t>Mgr. Viktória Tittonová, PhD., riaditeľka HMF</t>
  </si>
  <si>
    <t>Databáza organizácií a združení v ktorých je mesto Fiľakovo členom</t>
  </si>
  <si>
    <t>10 / 100 %</t>
  </si>
  <si>
    <t>Fin M.O.S za akcie</t>
  </si>
  <si>
    <t>13 hodín</t>
  </si>
  <si>
    <t>Ing. arch. Erika Anderková, vedúca referátu stratégie a rozvoja,                               Bc. Klaudia Mikuš Kovácsová - hovorkyňa mesta</t>
  </si>
  <si>
    <t>-</t>
  </si>
  <si>
    <t>Umelecké predmety</t>
  </si>
  <si>
    <t xml:space="preserve">Bc. Klaudia Mikuš Kovácsová, šéfredaktorka mestských novín </t>
  </si>
  <si>
    <t>630</t>
  </si>
  <si>
    <t>% kvalifikovanosti pg.zamestnancov</t>
  </si>
  <si>
    <t>% odbornosti vyučovania</t>
  </si>
  <si>
    <t>Počet žiakov ZUŠ</t>
  </si>
  <si>
    <t>Verejné koncerty, vystúpenia</t>
  </si>
  <si>
    <t>Verejné výstavy</t>
  </si>
  <si>
    <t>Lokálne,nadregion.a celoslov.súťaže</t>
  </si>
  <si>
    <t>Medzinárodné súťaže</t>
  </si>
  <si>
    <t>340</t>
  </si>
  <si>
    <t>8.2.3</t>
  </si>
  <si>
    <t>8.2.4</t>
  </si>
  <si>
    <t>Škola vypláca dopravné žiakom mesačne. Rodičia majú naďalej možnosť žiadať o zaslanie finančných prostriedkov na dopravné na účet . Vyplácaním príspevku na dopravu sa aktívne podporuje dochádzka žiakov do školy zo sociálno nevýhodnených rodín.</t>
  </si>
  <si>
    <t>Režijné náklady+potraviny</t>
  </si>
  <si>
    <t>Poplatok za ŠKD</t>
  </si>
  <si>
    <t>% odbornosti vyučovania I. stupeň</t>
  </si>
  <si>
    <t>% odbornosti vyučovania II. stupeň</t>
  </si>
  <si>
    <t>počet učebníc, na ktoré MŠVVaŠ vyčlení fin. prostriedky</t>
  </si>
  <si>
    <t>počet zamestnancov zaraďovaných do jednotlivých plat. tried</t>
  </si>
  <si>
    <t>podľa rozhodnutia MŠVVaŠ</t>
  </si>
  <si>
    <t>Počet stravníkov - žiakov</t>
  </si>
  <si>
    <t>Počet stravníkov - dospelých</t>
  </si>
  <si>
    <t>Počet stravníkov - cudzí</t>
  </si>
  <si>
    <t>počet žiakov v 1 oddelení ŠKD</t>
  </si>
  <si>
    <t>16</t>
  </si>
  <si>
    <t>počet učebníc, na ktoré ministerstvo vyčlení fin. prostriedky</t>
  </si>
  <si>
    <t>podľa rozhodnutia ministerstva</t>
  </si>
  <si>
    <t>počet stravníkov - cudzí</t>
  </si>
  <si>
    <t>počet žiakov v  ŠKD</t>
  </si>
  <si>
    <t>V rámci 12 krúžkov, ktoré pracujú na škole, žiaci aktívne využívali svoj voľný čas v popoludňajších hodinách a tiež boli pripravovaní na olympiády a súťaže.</t>
  </si>
  <si>
    <t>škola v prírode</t>
  </si>
  <si>
    <t>lyžiarsky výcvik</t>
  </si>
  <si>
    <t>učebnice</t>
  </si>
  <si>
    <t>počet učebníc, na kt. ministerstvo vyčlení fin. prostriedky</t>
  </si>
  <si>
    <t>podľa rozhodnutia ministerstva školstva</t>
  </si>
  <si>
    <t>JUDr. Norbert Gecso, 15.8.2019</t>
  </si>
  <si>
    <t xml:space="preserve">V programe sa sledujú výdavky a činnosť 2 služobných motorových vozidiel mestského úradu. Služobné motorové vozidlá mestskej polície sú sledované v rámci programu 5.1 Verejný poriadok a bezpečnosť. Servis a údržba vozového parku je vykonávaná priebežne podľa potreby, všetky vozidlá sú funkčné.Vozidlá sú vybavené GPS monitoringom, t.j. sú zaznamenané všetky pohyby oboch motorových vozidiel. Služobné motorové vozidlo Škoda Superb a služobné motorové vozidlo MsP Škoda Rapid je financované zmluvou o autokredite - úverom. </t>
  </si>
  <si>
    <t>Splácanie úrokov</t>
  </si>
  <si>
    <t>50</t>
  </si>
  <si>
    <t>Príslušnícii boli na pracvoných poradách  pravidelne informovaní  o dosiahnutých výsledkoch až na jednotlivca, pričom príslušníci so slabšími výsledkami boli na tieto upozorňovaní.</t>
  </si>
  <si>
    <t>Stroje, prístroje a zar.</t>
  </si>
  <si>
    <t>10/27</t>
  </si>
  <si>
    <t>Zabezpečiť kvalitný prenesený výkon štátnej správy - matriky</t>
  </si>
  <si>
    <t>Zverejnenie Informácií pre občanov týkajúce sa matričnej činnosti na webovom sídle mesta</t>
  </si>
  <si>
    <t>Prednostka MsÚ: Upraviť rozpočet programu 12.3., nakoľko k 30.6. je už 97,6 % plnenie.</t>
  </si>
  <si>
    <t>Vypracovať a neustále aktualizovať databázu fyzických osôb u ktorých je mesto osobitným príjemcom</t>
  </si>
  <si>
    <t>Dtabáza FO</t>
  </si>
  <si>
    <t>Frekvencia kalendárového zberu  zmesového komunálneho odpadu v roku</t>
  </si>
  <si>
    <t>Frekvencia zberu drobného stavebného a objemného odpadu v roku</t>
  </si>
  <si>
    <t xml:space="preserve">Predpokladané ročné množstvo v „t“ vzniknutého zmesového
komunálneho odpadu 
</t>
  </si>
  <si>
    <t xml:space="preserve">Predpokladané ročné
množstvo v „t“ vzniknutého drobného stavebného odpadu 
</t>
  </si>
  <si>
    <t>Pravidelné poskytovanie transferu pre PO VPS Fiľakovo</t>
  </si>
  <si>
    <t>6.1.1.</t>
  </si>
  <si>
    <t>Zabezpečiť hospodárny zber a odvoz zmesového komunálneho odpadu rešpektujúci potreby obyvateľov mesta</t>
  </si>
  <si>
    <t>2xročne</t>
  </si>
  <si>
    <t>1xročne</t>
  </si>
  <si>
    <t>6.1.2.</t>
  </si>
  <si>
    <t xml:space="preserve">Zabezpečiť zber, zhromažďovanie vyseparovaných zložiek odpadov a ich odvoz na ďalšie zhodnotenie </t>
  </si>
  <si>
    <t xml:space="preserve">Zvýšiť stupeň ochrany životného prostredia
formou recyklácie odpadu
</t>
  </si>
  <si>
    <t xml:space="preserve">Frekvencia kalendárového zberu  BRKO na zberných trasách v týždňoch za rok
</t>
  </si>
  <si>
    <t>Predpokladané ročné množstvo vyseparovaného BRKO v „t“ za rok</t>
  </si>
  <si>
    <t xml:space="preserve">Predpokladané ročné množstvo vytriedených zložiek KO (papier, plast, sklo, kovy, BRKO) v „t“ za rok
</t>
  </si>
  <si>
    <t xml:space="preserve">Podiel recyklovaného odpadu na celkovom odpade v „%“
</t>
  </si>
  <si>
    <t>6.1.3.</t>
  </si>
  <si>
    <t>Predpokladané ročné množstvo kompostovateľného odpadu v „t“ za rok.</t>
  </si>
  <si>
    <t>Predpokladané ročné množstvo vzniknutého kompostu v  „t“ za rok</t>
  </si>
  <si>
    <t xml:space="preserve">Hlavné aktivity podprogramov 6.1 - 6.7 z hľadiska mesta spočívajú  v poskytovaní transferu na činnosť príspevkovej organizácie Verejnoprospešné služby mesta Fiľakovo. Cena práce zamestnancov na aktivite 6.1.1  Nakladanie so zmesovým odpadom je tvorená mzdou a odvodmi zamestnanca, ktorý vykonáva správu poplatkov za TKO a DSO. Cena práce zamestnancov na aktivite 6.1.2 Nakladanie so separovaným KO je tvorená mzdou a príslušnými odvodmi 2 zamestnancov, ktoré sa mesto zaviazalo zamestnávať po dobu 5 rokov po ukončení projektu Zberného dvora.  V programe 6 sa podľa odporúčania NKÚ sledujú aj merateľné ukazovatele, ktoré napĺňa VPS Fiľakovo.  Činnosť VPS Fiľakovo a podrobný rozbor jednotlivých aktivít a činností v rámci schváleného programového rozpočtu predkladá samostatne VPS Fiľakovo. </t>
  </si>
  <si>
    <t>6.1.4.</t>
  </si>
  <si>
    <t>Zabezpečiť zneškodnenie inertných odpadov skládkovaním</t>
  </si>
  <si>
    <t xml:space="preserve">Predpokladané ročné množstvo likvidovaného inertného drobného stavebného odpadu v „t“ za rok.
</t>
  </si>
  <si>
    <t>6.6.</t>
  </si>
  <si>
    <t>Predpokladaný počet ohlásených porúch v sieti verejného osvetlenia v roku</t>
  </si>
  <si>
    <t xml:space="preserve">Celkový počet funkčných svetelných bodov v meste
v roku
</t>
  </si>
  <si>
    <t>Predpokladaný počet ohlásených porúch v sieti verejného rozhlasu v roku</t>
  </si>
  <si>
    <t xml:space="preserve">Celkový počet funkčných reproduktorov v sieti verejného rozhlasu v meste v roku
</t>
  </si>
  <si>
    <t>6.2.</t>
  </si>
  <si>
    <t>2 / 100%</t>
  </si>
  <si>
    <t>PhDr. Mágyelová, PhDr. Fehér, Ing. Šoóš, Ing. Šoóš</t>
  </si>
  <si>
    <t>400 osobných spisov, mzdová agenda 350 osôb</t>
  </si>
  <si>
    <t>23500 účtovných operácií</t>
  </si>
  <si>
    <t>Rozpis a vyúčtovanie príspevkov na vzdelávanie z rozpočtovej kapitoly MV SR</t>
  </si>
  <si>
    <t>Mesto spravuje 4 budovy : Mestský úrad, Mestskú políciu, Podnikateľský inkubátor, bývalú knižnicu a 2 bytovky:  12 b.j. na ul. Železničnej a 21. b.j. na ul. Mládežníckej (bývalý Sputník). Všetky byty určené na prenájom sú k 30.6.2019 prenajaté. V súčasnosti Mesto Fiľakovo nedisponuje s voľným nájomným bytom. Na obsadenie voľných kancelárskych priestorov v budove Podnikateľského inkubátora boli už v r. 2019 vypísané 2 obchodné verejné súťaže. Mesto vyhlásilo OVS aj na priestory v novostavbe tržnice. V podprograme sa sledujú výdavky na prevádzku podnikateľského inkubátora a bývalej knižnice. Výdavky na budovu MsÚ a MsP sú sledované v podporogramoch 13.1 a 5.1. v Podprograme sa sledujú ešte náklady na cenu práce  upratovačky inkubátora.</t>
  </si>
  <si>
    <t>Kap. Transfer</t>
  </si>
  <si>
    <t>Interreg</t>
  </si>
  <si>
    <t>Počet stravníkov - deti</t>
  </si>
  <si>
    <t>Počet stravníkov - dospelí (zamestnanci)</t>
  </si>
  <si>
    <t>26</t>
  </si>
  <si>
    <t>156</t>
  </si>
  <si>
    <t>Prehodnotiť členstvo v jednotlivých organizáciách v závislosti od významu a potreby tohto členstva.</t>
  </si>
  <si>
    <t>Poplatky za MŠ</t>
  </si>
  <si>
    <t>Naďalej efektívne využívať rozpočet pre MŠ.</t>
  </si>
  <si>
    <t>Mgr. Ildikó Kotlárová, poverená riaditeľka školy</t>
  </si>
  <si>
    <t>Vratky, dobropisy</t>
  </si>
  <si>
    <t>ZŠ Lajosa Mocsáryho s VJM</t>
  </si>
  <si>
    <t>ZŠ L. Mocsáryho s VJM</t>
  </si>
  <si>
    <t>ZŠ FL 64/A, Fiľakovo</t>
  </si>
  <si>
    <t>Počet žiakov v hmotnej núdzi</t>
  </si>
  <si>
    <t>Učebné pomôcky boli zakúpené na základe požiadaviek triednych učiteľov pre jednotlivých žiakov podľa ich zváženia a podľa potrieb.Suma na 1 žiaka je 16,60 €.</t>
  </si>
  <si>
    <t>Hmotná núdza - stravovanie</t>
  </si>
  <si>
    <t>Hmotná núdza - školské potreby</t>
  </si>
  <si>
    <t>Zabezpečiť poskytnutie učebných pomôcok pre žiakov v HN - 2x v školskom roku</t>
  </si>
  <si>
    <t>Zabezpečiť stravovanie pre žiakov v HN</t>
  </si>
  <si>
    <t xml:space="preserve">ZŠ Štefana Koháriho II. s VJM </t>
  </si>
  <si>
    <t>Počet žiakov v hmotnej núdzi (Mocsáryho)</t>
  </si>
  <si>
    <t>ÚPSVR zmenil systém posudzovania žiakov v HN  a preto sa nám znížil počet žiakov v HN.</t>
  </si>
  <si>
    <t>Riaditelia základných škôl v zriaďovateľskej pôsobnosti mesta Fiľakovo</t>
  </si>
  <si>
    <t>% odbor.vyučov.-primár.vzd.</t>
  </si>
  <si>
    <t>% odbor.vyučov.-nižš.sek.v</t>
  </si>
  <si>
    <t>Počet žiakov,ktorí absolvujú školu v prírode</t>
  </si>
  <si>
    <t>Počet učebníc, na ktoré ministerstvo vyčlení finančné prostriedky</t>
  </si>
  <si>
    <t>Rekonštrukcia</t>
  </si>
  <si>
    <t>Stroje, zariadenia</t>
  </si>
  <si>
    <t>Počet inštitúcií s ktorými MŠ spolupracuje: 4 ZŠ v meste, ZUŠ, MŠ, CPPPaP-LC, CŠPP-LC, s klinickou logopédkou-LC, SOPŠ-LC, MsKS, Dom matice, MO Csemadok, Hradné múzeum, Geopark, Nezábudka n.o., Klub dôchodcov, Jazyková škola Pro Americana</t>
  </si>
  <si>
    <t>Naďalej udržiavať dobrú spoluprácu s uvedenými inštitúciami a aktívne spolupracovať s nimi pri zabezpečení podujatí organizovaných v meste.</t>
  </si>
  <si>
    <t>Počet stretnutí s vedením rôznych podnikov a podnikateľov v meste Fiľakovo</t>
  </si>
  <si>
    <t>Aj naďalej aktívne prezentovať činnosť materskej školy na verejnosti vystúpeniami detí, publikovaním článkov o činnosti materskej školy, o výsledkoch výchovno - vzdelávacej práce publikovať aj v odborných časopisoch.</t>
  </si>
  <si>
    <t>Ing. Judita Mihályová, hlavná kontrolórka mesta</t>
  </si>
  <si>
    <t>Mgr. Attila Visnyai</t>
  </si>
  <si>
    <t>K 30.06.2020</t>
  </si>
  <si>
    <t xml:space="preserve">Schválená uznesením Mestského zastupiteľstva vo Fiľakove č. ..../2020  dňa ......9.2020. </t>
  </si>
  <si>
    <t>Skutočná hodnota k 30.06.2020</t>
  </si>
  <si>
    <t>Plánovaná hodnota v roku 2020</t>
  </si>
  <si>
    <t>Bc. Erika Szabová, 4.8.2020</t>
  </si>
  <si>
    <t>Mgr. Attila Agócs, PhD., 31.8.2020</t>
  </si>
  <si>
    <t>Interreg-preklenovací úver</t>
  </si>
  <si>
    <t>Návrh programového rozpočtu mesta Fiľakovo na roky 2020-2022 bol schválený MsZ na zasadnutí dňa 11.12.2019 uznesením č. 133/2019.</t>
  </si>
  <si>
    <r>
      <t>1</t>
    </r>
    <r>
      <rPr>
        <b/>
        <sz val="8"/>
        <rFont val="Arial CE"/>
        <charset val="238"/>
      </rPr>
      <t xml:space="preserve"> x - </t>
    </r>
    <r>
      <rPr>
        <sz val="8"/>
        <rFont val="Arial CE"/>
        <charset val="238"/>
      </rPr>
      <t xml:space="preserve">Monitoring programového rozpočtu k 31.12.2019 bol prerokovaný  na zasadnutí MsZ dňa 24.06.2020 (uznesenie č. 61/2020). </t>
    </r>
  </si>
  <si>
    <t xml:space="preserve">Záverečný účet mesta Fiľakovo za rok 2019 bol schválený na zasadnutí MsZ dňa  24.06.2020  - uznesenie č. 61/2020 </t>
  </si>
  <si>
    <t xml:space="preserve">V zákonom stanovenej lehote boli do RIS SAM-u naimportované - IÚZ mesta Fiľakovo za rok 2019 dňa 16.03.2020 a KÚZ za rok 2019 dňa 11.06.2020. Okrem toho boli do RIS SAM-u dňa 29.04.2020 naimportované finančné výkazy mesta Fiľakovo za I.štvrťrok 2020 a za  II.  štvrťrok 2020 boli finančné výkazy naimportované do RIS-SAM-u 24.07.2020.
</t>
  </si>
  <si>
    <t>V priebehu roka t.j. do 30.06.2020 - boli do RIS SAM-u v zákonom stanovenej lehote naimportované úpravy rozpočtu 1 x (RO č. 1/2020).</t>
  </si>
  <si>
    <r>
      <rPr>
        <sz val="8"/>
        <rFont val="Arial CE"/>
        <charset val="238"/>
      </rPr>
      <t>2</t>
    </r>
    <r>
      <rPr>
        <b/>
        <sz val="8"/>
        <rFont val="Arial CE"/>
        <charset val="238"/>
      </rPr>
      <t xml:space="preserve"> x</t>
    </r>
    <r>
      <rPr>
        <sz val="8"/>
        <rFont val="Arial CE"/>
        <charset val="238"/>
      </rPr>
      <t xml:space="preserve"> - II. , III. a IV. etapa auditu ročnej účtovnej závierky a preverenie hospodárenia mesta Fiľakovo za rok 2019, 
</t>
    </r>
  </si>
  <si>
    <t xml:space="preserve">Návrh programového rozpočtu mesta Fiľakovo na roky 2020 - 2022 s tým, že záväzný je len rozpočet na rok 2020, bol schválený mestským zastupiteľstvom dňa 11. decembra 2019 uznesením č. 133/2019.  Mesto Fiľakovo muselo z dôvodu pandémie koronavírusu pristúpiť k prehodnoteniu schváleného rozpočtu a k znižovaniu jednotlivých rozpočtových položiek tak v príjmovej ako aj výdavkovej časti rozpočtu. Uznesením Mestského zastupiteľstva č. 34/2020 zo dňa 16. spríla 2020 bola schválená úprava rozpočtu (RO č. 1/2020) - celkové zníženie rozpočtu výdavkov mesta o - 693.040,00 € a celkové zníženie rozpočtu príjmov mesta o - 693.040,00 €.  </t>
  </si>
  <si>
    <t>Ing. Lóránt Varga, 6.8.2020</t>
  </si>
  <si>
    <t>Software</t>
  </si>
  <si>
    <t>Ing. Judita Mihályová, 10.8.2020</t>
  </si>
  <si>
    <t>K 30.06.2020 boli vykonané všetky kontroly naplánované na I. polrok 2020, bolo vypracované stanovisko hlavnej kontorlórky k hodnotiacej  správe  o finančnom  a vecnom  plnení rozpočtu mesta na roky 2019 – 2021 k 31.12.2019 a k záverečnému účtu mesta za rok 2019, a tiež bola vypracovaná Správa o kontrolnej činnosti za rok 2019. K 30.06.2020 neboli hlavnej kontrolórke doručené žiadne sťažnosti ani petície na zaevidovanie do Centrálnej evidencie sťažností resp. do Centrálnej evidencie petícií.</t>
  </si>
  <si>
    <t>PhDr. Andrea Mágyelová, 19.8.2020</t>
  </si>
  <si>
    <t>Mestu poskytuje pravidelne právne poradenstvo na základe mandátnej zmluvy  JUDr. Gombala prostredníctvom elektronickej pošty alebo osobne. V prvom polroku 2020 mesto konzultovalo otázky týkajúce sa petícií a a možností ich riešenia, otázky bytovej úžery, zníženia úväzku HK počas funkčného obdobia, ručiteľského záväzku mesta.                                                                                                                                                                                                                                                    Mesto uzatvorilo v mesiaci máj 2019  zmluvu o poskytovaní právnych služieb aj s doc. JUDr. Jozefom Tekelim, PhD., advokátskou kanceláriou. V prvom polroku 2020 neboli vykonávané právne služby na základe tejto zmluvy.</t>
  </si>
  <si>
    <t>Bc. Klaudia Mikuš Kovácsová, 30.6.2020</t>
  </si>
  <si>
    <t>Tlačové správy 
K 30.06. bolo vydaných 10 tlačových správ (v slovenskom a rovnaký počet v maďarskom jazyku), čo predstavuje 40% ročného plánu. Na základe vydaných tlačových správ vzniklo na rôznych internetových portáloch a v televíziách 114 (zaznamenaných) mediálnych výstupov (570% oproti ročnému plánu), z nich v médiách s celoštátnou pôsobnosťou 6 (150% ročného plánu). Mimo nich 10x v periodiku Novohradské noviny a v Obecných novinách. Vyššie uvedené počty sa týkajú len výstupov reflektujúcich na naše tlačové správy, nezahŕňajú vlastné témy redaktorov. Reportáží odvysielaných do konca júna bolo v slovenskom aj maďarskom jazyku v LocAll TV 68, čo je 56% ročného plánu. Kvôli úsporným opatreniam v rámci koronakrízy sa počet objednaných príspevkov v TV LocAll znížil z 13 na 10. Fiľakovo sa v prvom polroku viackrát objavilo vo viacerých relevantných celoštátnych médiách – predovšetkom Novom Čase a na internetových celoštátnych portáloch.
Facebook
Mestský facebook stále rastie. Za prvý polrok sa bez reklamy podarilo zvýšiť počet fanúšikov stránky z 3128 na 3720. Pravidelne sa na stránke uverejňujú fotografie z podujatí, z bežného života Fiľakovčanov, z výstavby a iných prebiehajúcich prác, zverejňujeme oznamy mestského úradu, zdieľame pozvánky mestských organizácií. Aktívne sa zapájame do diskusií, odpovedáme na správy či iné dotazy. 
Besedy a fóra
V prvom polroku 2020 sa uskutočnili 2 todujatia s prítomnosťou médií, a to pri odovzdávaní MŠ Daxnerova a krste fotoknihy. Občianske fóra sa konali dvakrát, raz s témou budúcnosti gymnázia a raz s témou vybudovania parkoviska na Farskej lúke. Reprezentačné stretnutia organizuje sekretariát primátora.
Fiľakovské zvesti
Ku komunikačnej stratégii mesta patrí aj vydávanie Fiľakovských zvestí, ktorým je venovaná osobitná správa.</t>
  </si>
  <si>
    <t xml:space="preserve">Nakoľko nie je podrobný prehľad o propagačných materiáloch mesta, ktoré má mestský úrad od NTIC k dispozícii, navrhovala by som spraviť inventarizáciu materiálov, ich evidenciu a premiestnenie na jedno miesto spolu s novou footknihou. Uľahčilo by to komunikáciu NTIC ohľadne vydávania nových materiálov pre NTIC a zlepšilo by to prehľadnosť o aktuálnom stave. </t>
  </si>
  <si>
    <t>Bc. Klaudia Mikuš Kovácsová, 31.7.2020</t>
  </si>
  <si>
    <t xml:space="preserve">Mesto vydáva plnofarebné dvojjazyčné mestské noviny s názvom Fiľakovské zvesti - Füleki  Hírlap od roku 2005. Mestské noviny sa vydávajú raz mesačne v náklade 3700 ks, distribuujú sa zdarma. Tlač zabezpečuje spoločnosť  Alfa print s.r.o, Martin, ktorá bola vybraná verejným obstarávaním.  Počas prvého polroku 2020 však do vydávania novín zasiahla koronakríza. V rámci úsporných opatrení sa operatívne znížil počet strán o polovicu, t.j. na 4 slovenské a 4 maďarské strany. Znížil sa tiež náklad z 3700 na 3400 kusov. 
Po vytvorení nového štatútu novín a etického kódexu vznikla redakčná rada, ktorá zasadá pravidelne raz mesačne. Zápisnice zo zasadnutí sú uverejňované na webovom sídle mesta. Kvôli epidemiologickým opatreniam však od apríla rada nezasadala osobne, rokovania prebiehali prostredníctvom emailovej komunikácie. 
Šéfredaktorkou a grafičkou je Bc. Klaudia Mikuš Kovácsová, jej zástupkyňou Mgr. Andrea Illés Kósik. Ďalší členovia - redaktorka Iveta Cíferová, členovia rady Margita Oroszová, Ing. László Kerekes, Emese Szvorák, Vladimír Cirbus. Preklady textov zabezpečujú zamestnanci MsÚ, HMF a MsKS.
Mestské noviny vychádzajú vždy v posledný deň v mesiaci (resp. prvý deň po víkende, ak posledný deň padne na víkend). Všetky čísla sú zverejnené na webovej stránke mesta http://www.filakovo.sk/index.php/sk/mesto/filakovske-zvesti. 
</t>
  </si>
  <si>
    <t>Monika Fajdová, 10.7.2020</t>
  </si>
  <si>
    <t>Mgr. Štefan Ujpál, 17.7.2020</t>
  </si>
  <si>
    <t>Skutočná hodnota k 30.6.2020</t>
  </si>
  <si>
    <t>Čerpanie rozpočtu bolo za sledované obdobie v súlade s plánom programového rozpočtu. Výdavková časť bola k 30.06.2020 čerpaná na 46,83%. Najväčšiu položku predstavovali mzdové náklady zamestnancov a odvody do poisťovní. Tovary a služby boli celkovo čerpané na 42,17%. Finančné prostriedky boli použité na poplatky za energie, služby, nákup potrebného materiálu k prevádzke školy a na rutinnú a štandardnú údržbu. V prvom polroku 2020 kapitálové výdavky neboli realizované. Od januára 2020 sa v škole pokračovalo v realizácii projektu s názvom "Efektívnejšie štúdium", v rámci ktorého škola zamestnáva dvoch asistentov učiteľa, ktorí sa venujú žiakom so špeciálnymi výchovno-vzdelávacímí potrebami. Kvalifikovanosť pedagogických zamestnancov je na dobrej úrovni. Mierny pokles je v odbornosti vyučovania na II. stupni. Dôvodom je pretrvávajúci nedostatok učiteľov s potrebnou kvalifikovanosťou. Škola zaznamenáva dlhodobý nedostatok učiteľov s aprobáciami matematika, fyzika a informatika. Úspešnosť prijatia žiakov na stredné školy bola 100%. Percento prospievajúcich žiakov na konci školského roka bolo 100%. Príspevok na učebnice z rozpočtovej kapitoly MŠVVaŠ SR na zapezpečenie učebníc pre žiakov školy sa očakáva začiatkom 2. polroka 2020. Žiaci 7. ročníka absolvovali v januári 2020 Lyžiarsky výcvik v Belianskych Tatrách v obci Ždiar, na ktorého financovanie sa použili príspevky z rozpočtovej kapitoly MŠVVaŠ SR v celkovej výške 4 120,77 €. Finančné prostriedky boli použité na zaplatenie dopravy pre týchto žiakov, ich ubytovanie, stravu a lístky na lyžiarske vleky. Z dôvodu mimoriadnej situácie sposobenej prerušením školského vyučovania v školskom roku 2019/2020(COVID-19) sa plánovaná Škola v prírode pre žiakov I. stupňa školy neuskutočnila. Týkalo sa to aj školských súťaží, ktoré boli od marca 2020 pozastavené, alebo úplne zrušené. V súťažiach a predmetových olympiádach, ktoré sa uskutočnili do tohto obdobia žiaci školy získali pekné umiestnenia a výhry. V obvodnom kole olympiády v nemeckom jazyku kategórie 1B žiak školy obsadil 2. miesto, čím si zabezpečil postup do krajského kola v Banskej Bystrici, kde sa umiestnil na 3. mieste. V okresnom kole geografickej olympiády dvaja žiaci školy v kategóriách 5. a 6.-7. ročníka obsadili 3. miesta. V okresnom kole dejepisnej olympiády sa žiak školy umiestnil na 3. mieste. V okresnom kole vo florbale družstvo žiačok obsadilo 1. miesto a zabezpečilo si tak postup do krajského kola súťaže. V okresnom kole futsalu obsadili žiaci školy 3. miesto. Od 16. marca 2020 bolo nariadením MŠVVaŠ SR vyučovanie v školách prerušené a žiaci sa vzdelávali prostredníctvom dištančného vzdelávania. Od 8. júna 2020 bolo v škole pre žiakov 1.-5. ročníka školy obnovné dobrovoľné vyučovanie a od 22. júna 2020 aj pre ostatných žiakov 6.-9. ročníka.</t>
  </si>
  <si>
    <t xml:space="preserve">Aktivitu tvorí:                                                                                                                                                                                                                 Príspevok na cestovné náklady žiakom z obcí, s ktorými má zriaďovateľ školy uzavretú dohodu o školskom obvode. Transfery na cestovné sú poskytované podľa aktuálneho cenníka SAD, v závislosti od počtu dochádzajúcich žiakov.                                                                                                                                                                                         </t>
  </si>
  <si>
    <t>Zariadenie školského stravovania zabezpečuje stravovanie pre žiakov, zamestnancov školy a ostatných občanov mesta. Dodržiava sa zásada vekových kategórií a výživových noriem. V rámci projektu ÚPSVaR SR "Pracuj v školskej kuchyni" do 30.06.2020 v kuchyni školskej jedálne pracovala 1 pomocná pracovná sila. Čerpanie rozpočtu bolo za sledované obdobie v súlade s plánom programového rozpočtu. Výdavková časť v ŠJ bola k 30.06.2020 čerpaná na 43,96 %. Najväčšiu položku výdavkovej časti rozpočtu predstavovali mzdové náklady zamestnancov školskej jedálne a odvody do poisťovní. Prostriedky boli použité na mzdy, odvody pre 6 zamestnankýň školskej jedálne a energie. Školská jedáleň je zapojená do projektov MŠVVaŠ SR - Ovocie a zelenina, Mliečny program.</t>
  </si>
  <si>
    <t xml:space="preserve">Činnosť ŠKD súvisí s vyučovacím procesom a tiež s organizovaním voľnočasových aktivít detí podľa výchovných programov 5 oddelení ŠKD. Aktivitu predstavujú aktivity detí v popoludňajších hodinách v oddychovej, rekreačnej a záujmovej oblasti a príprava na vyučovanie. Bežné výdavky boli čerpané na 48,39 %. Rozpočtové výdavky boli použité na mzdy a odvody pre 5 vychovávateliek a energie. V prvom polroku 2020 boli uskutočnené akcie: Školský Karneval, Kultúrny program v DD Nezábudka,  Korčuľovanie s deťmi na zimnom štadióne v Lučenci a pod. Vychovávateľky ŠKD  so svojimi oddeleniami pravidelne navštevovali aj Hradné múzeum a Mestskú knižnicu vo Fiľakove, kolkáreň FTC Fiľakovo. </t>
  </si>
  <si>
    <t>Plánovaná hodnota 2020</t>
  </si>
  <si>
    <t>Skutočná hodnota                           k 30.6.2020</t>
  </si>
  <si>
    <t>332</t>
  </si>
  <si>
    <t>Aktivitu predstavuje záujmové vzdelávanie prostredníctvom krúžkovej činnosti, poskytovanie transferov prostredníctvom vzdelávacích poukazov. Rozpočtované prostriedky boli použité na mzdy pre vedúcich krúžkov, odvody do poisťovní a nákup materiálu potrebného pre činnosť krúžkov. Zámerom krúžkovej činnosti je neformálnym spôsobom aktívne a zmysluplne vypĺňať voľný čas žiakov školy. V sledovanom období bola krúžková činnosť pestrá a bola zameraná na všetky oblasti výchovy a vzdelávania žiakov školy. Žiaci sa počas týchto aktivít venovali svojim záujmom a cielene boli rozvíjané ich schopnosti, zručnosti, vedomosti a talent.</t>
  </si>
  <si>
    <t>Plánovaná hodnota  2020</t>
  </si>
  <si>
    <t>22</t>
  </si>
  <si>
    <t>24</t>
  </si>
  <si>
    <t xml:space="preserve">Aktivitu tvorí:                                                                                                                                                                                                                 Zabezpečenie stravovacích návykov pre žiakov školy v hmotnej núdzi z finančných prostriedkov vyčlenených na tieto účely.                                                                                                      Zabezpečenie školských potrieb pre žiakov školy v hmotnej núdzi, potrebných na vzdelávanie z finančných prostriedkov  vyčlenených na tieto účely.                                                                                                 </t>
  </si>
  <si>
    <t>55</t>
  </si>
  <si>
    <t>PhDr. Andrea Mágyelová,25.8.2020</t>
  </si>
  <si>
    <t>Mgr. Attila Agócs, PhD.,31.8.2020</t>
  </si>
  <si>
    <t>Angelika Kelemenová, 13.8.2020</t>
  </si>
  <si>
    <t>Mgr. Ildikó Kotlárová, 13.8.2020</t>
  </si>
  <si>
    <t>Za predaj výr.,tov.a služ.</t>
  </si>
  <si>
    <t>1.polrok 75  -  2.polrok 92</t>
  </si>
  <si>
    <t>učebnica ANJ - 2 ks</t>
  </si>
  <si>
    <t>Čerpanie rozpočtu k 30.6.2020 je 42,5 %-né. Z dôvodu pandémie koronavírusu sa čerpali finančné prostriedky zväčša len na mzdy a odvody zamestnancov a na úhrady nevyhnutne potrebných faktúr týkajúcich sa tovarov a služieb.Čo sa týka % kvalifikovanosti pg. zamestnancov a % odbornosti vyučovania, vedenie školy sa snaží o dosiahnutie a udržanie čo najvyššieho %. Skutočné hodnoty sú nižšie ako plánované, skutočné hodnoty sú zhodné s hodnotami k 31.12.2019. % prospievajúcich žiakov je vyššie oproti plánovaným; 9 žiakov neprospelo z 303 celkových evidovaných žiakov. Cez letné prázdniny vykonajú komisionálne skúšky. V škole v prírode sa nezúčastnil ani jeden žiak z dôvodu pandémie. Na učebnice sme čerpali vlaňajšiu dotáciu vo výške 22 €, za ktoré sme zakúpili 2 ks knižiek anglického jazyka. Táto dotácia bola vyčerpaná do 31. 3. 2020.</t>
  </si>
  <si>
    <t>nie sú</t>
  </si>
  <si>
    <t>Počet dochádzajúcich žiakov je zavislý od počtu prihlásených žiakov  do 5. ročníka z okolitých obcí z malotriednych škôl. Plánovaná hodnota v porovnaní so skutočnou hodnotou je vyššia o 2, čo ale môže byť priaznivejšie v skutočnosti od 9/2020 v školskom roku 2020/21.  K 30. 06. 2020 v porovnaní k 31. 12. 2019 počet dochádzajúcich žiakov sa znížil o 1 žiaka.  Z prostriedkov z roku 2019 zostalo nevyčerpaných 494,86 €, čo sa ale z dôvodu pandémie Covid 19 do 31. 03. 2020 nevyčerpalo a dňa 18. 3. 2020 vrátilo na účet zriaďovateľa. Z prostriedkov určených na rok 2020 sa dňa 25. 6. 2020 vyplatilo dopravné žiakom za obdobie január až jún 2020 vo výške uvedenej v plnení.</t>
  </si>
  <si>
    <t xml:space="preserve">Ako v I. polroku školského roku 2019/2020, tak aj v II. polroku k 30. 6. 2020 žiaci navštevujúci školský klub boli prerozdelení do troch tried - oddelení. Všetky vychovávateľky spĺňali kvalifikáciu pre ŠKD. Jednotlivé oddelenia pracovali podľa vypracovaného výchovného programu. Vzdelávanie v školskom klube detí prebiehalo z dôvodu pandémie koronavírusu len do 10. marca 2020. Plánované hodnoty sú zhodné so skutočnými hodnotami. </t>
  </si>
  <si>
    <t>Mgr. Ildikó Kotlárová,  13.8.2020</t>
  </si>
  <si>
    <t>185</t>
  </si>
  <si>
    <t xml:space="preserve">V školskom roku 2019/2020 aj v II. polroku pokračovalo vo svojej činnosti 12 krúžkov, z toho 5 krúžkov na I. stupni a 6 krúžkov na II. stupni a 1 krúžok funguje externe - krúžok zápasenia - inštruktor je zamestnaný na dohodu o pracovnej činnosti.Počet plánovaných krúžkov je zhodný so skutočným počtom. Odmeny za krúžkovú činnosť za polrok boli vyplatené raz pre 11 učiteľov, odmena na dohodu ešte nebola vyplatená. Odvody boli tiež odvedené, ale zaúčtované v plnení na položku odvodov neboli ešte preúčtované - sú zaúčtované na položkách odvodov ZŠ. Za monitorované obdobie z dôvodu pandémie krúžky boli aktívne len za mesiace január - február a do 10. marca 2020. Druhy krúžkov sa vo veľkej väčšine každý školský rok opakujú z dôvodu záujmu žiakov, 1 - 2 nových krúžkov však aj pribudne. </t>
  </si>
  <si>
    <t>Ardamica, Gášpárová, 6.8.2020</t>
  </si>
  <si>
    <t>PhDr. Zoran Ardamica, PhD., 6.8.2020</t>
  </si>
  <si>
    <t>4 žiaci</t>
  </si>
  <si>
    <r>
      <t xml:space="preserve">Začiatkom šk. r. 2019/2020 do 15. septembra sa prijalo nasl. monžstvo žiakov: ind. 189, skup. 155, spolu 344. Celkový počet sa upravil prirodzaným obvyklým spôsobom na 331 ku koncu jan. 2020 a ku koncu šk. r. 320.  Z toho vyplýva, že napriek zrušenia 2 odborov a vďaka enormnému úsiliu pedagógov a vedenia, sme si vedeli udržal počet žiakov na slušnej úrovni. Dôsledky coronakrízy sa ešte nedajú odhadnúť, prejavia sa v počte žiakov 15. sept. 2020. Pedagogickí zamestnanci majú požadované vzdelanie - vyššie odb., resp. mgr. (zastupujúca uč. na dobu MD nemala DPŠ, ale koncom júna jej skončil pracovný pémer, nakoľko sa vracia pôvodná učiteľka z RD). Ku koncu šk. roka si všetci kmeňový učitelia  HO doplnili vzdelanie a sú plne kvalifikovaní, Alexander Bozó je od konca júna už Bc. Kvôli coronakríze a zatvoreniu školy prebiahao po 13. marci  vyučovanie dištančnou formou na základe usmernení ministerstva, prezenčné v šk. roku 2019-2020 už nezačalo. Zamestnanci pracovali so zníženou mzdou 80 percent - prekážka na strane zamestnávateľa. Preto sa aj koncerty, výstavy, iné podujatia, konali v obmedzenom množstve, hoci práve v tomto polroku šk. roka je ich obvykle najviac. Nakoľko prezenčnú formu podujatí ÚVZ zrušil, jednoducho nebolo možné tieto ukazovatele plniť podľa plánu. Ich podrobný rozpis viď v správe o VVČ. Prijímacie skúšky podľa rozhodnutia ministra školstva budú v septembri 2020. </t>
    </r>
    <r>
      <rPr>
        <b/>
        <i/>
        <sz val="9"/>
        <rFont val="Arial CE"/>
        <charset val="238"/>
      </rPr>
      <t>ZUŠ -MAI momentálne nemá alebo má minimálny vplyv na niektoré ukazovatele, napriek tomu dosiahla v zásadných odborných veciach čísla, ako boli plánované, alebo ešte lepšie - viď kvalifikovanosť, odbornosť, prospech a úspešnosť prijatia. Ropočet bol krátený MsZ na položkách miezd a odovodov oproti schválenému o 16530,- eur opatrením č. 1/2020, výber školného na pol. 223002 pozastavil zriaďovateľ, preto je nižší.</t>
    </r>
  </si>
  <si>
    <t>Získať v septembri dostatok nových žiakov.</t>
  </si>
  <si>
    <t>Ing.  Miroslava Kovalančíková, 6.8.2020</t>
  </si>
  <si>
    <t>Mgr. Marian Bozó, 6.8.2020</t>
  </si>
  <si>
    <t>Skutočná hodnota            k 30. 6.2020</t>
  </si>
  <si>
    <t>I. polrok 2020 poznamenali obmedzenia v rámci mimoriadnych opatrení - karanténa v súvislosti so šírením respiračného ochorenia vyvolaného novým koronavírusom COVID-19.  Testovanie 9-2020 bolo zrušené. Od 16. marca prebiehalo online vyučovanie.   Od 8. júna nastúpilo do školy 11 žiakov z ročníkov 1. - 5., od 22. júna navštevovalo školu od 53 do 83 žiakov 1. - 9.  ročníka (priemerne 70 žiakov), keďže vyučovanie bolo dobrovoľné.</t>
  </si>
  <si>
    <t>I. polrok 2020 poznamenali obmedzenia v rámci mimoriadnych opatrení - karanténa v súvislosti so šírením respiračného ochorenia vyvolaného novým koronavírusom COVID-19. Testovanie 9-2020 bolo zrušené. Od 16. marca prebiehalo online vyučovanie. Od 8. júna nastúpilo do školy 11 žiakov z ročníkov 1. - 5., od 22. júna navštevovalo školu od 53 do 83 žiakov 1. - 9.  ročníka (priemerne 70 žiakov), keďže vyučovanie bolo dobrovoľné.</t>
  </si>
  <si>
    <t>Zápis do 1. ročníka prebiehal online aj prezenčne, na zápis prišlo 12 detí.</t>
  </si>
  <si>
    <t>Príspevok na učebnice vo výške 66 € sme použili na nákup odporúčaných učebníc anglického jazyka.</t>
  </si>
  <si>
    <t>Tento rok sme požadovali dotáciu z MŠVVaŠ SR na školu v prírode vo výške 4200 €, ktoré sme vrátili do štátneho rozpočtu, keďže z dôvodu COVID-19 tento rok školu v prírode nebudeme organizovať.  Na lyžiarsky výcvik sme nepožodavli dotáciu z MŠVVaŠ SR, lyžiarsky výcvik absolvovalo 10 žiakov, hradili ho rodičia z vlastných zdrojov.</t>
  </si>
  <si>
    <t>Pri vypracovaní programového rozpočtu na roky 2019-2021 sa základné školy zjednotili na rovnakej štruktúre programového rozpočtu.</t>
  </si>
  <si>
    <t>Ing. Miroslava Kovalančíková, 6.8.2020</t>
  </si>
  <si>
    <t xml:space="preserve">Dosiahnutý výstup je vyšší ako plánovaný .                                                                                                   Našu školu navštevuje 75 dochádzajúcich žiakov, nie všetkým je preplácané dopravné.        Dopravné bolo preplácané 55 žiakom, ostatní dochádzajú z obcí, ktoré nemajú zmluvu s Mestom Fiľakovo alebo dochádzajú vlakom.       </t>
  </si>
  <si>
    <t>Mgr. Marian Bozó, riaditeľ školy</t>
  </si>
  <si>
    <t>Mgr.Marian Bozó, riaditeľ školy</t>
  </si>
  <si>
    <t xml:space="preserve">Mzdy a odvody sú k 30. 6.  zaúčtované len za 5 mesiacov. Platy v ŠJ boli od apríla na 80 %.  V položke materiál je rozpočtovaná položka potraviny vo výške 60 000 €,  ktorá je čerpená vo výške 3 446€.  V mesiaci jún boli 2 pomocné kuchárky preradené na MŠ Daxnerova, kde vypomáhali v školskej jedálni namiesto ich 2 zamestnankýň, ktoré sú v rizikovej skupine. Mzdy a odvody sú hradené z nášho rozpočtu.                                                                                                                                                                   Počet zapísaných stravníkov a vydaných obedov sa líši, nakoľko školy boli zatvorené v mesiacoch marec - máj, v mesiaci jún bola dochádzka do školy dobrovoľná. V júni sa priemerne stravovalo 56 žiakov zo slovenskej školy, 3 žiaci z maďarskej školy, 16 dospelých stravníkov.  Školská jedáleň je zapojená do projektov MŠVVaŠ SR - Mliečny program, Ovocie a zelenina.                                                                                                                                                             Školská jedáleň v mesiaci január poskytovala stravovanie aj pre elokované triedy MŠ Daxnerova, ktoré boli umiestnené v našich priestoroch. </t>
  </si>
  <si>
    <t xml:space="preserve">Poznámka: mzdy a odvody sú k 30. 6.  zaúčtované za 5 mesiacov.                                                           ŠKD od 16. marca pracovalo online, platy vychovávateliek boli od apríla na 80 %, od 22. júna pracovalo na škole 1 oddelenie ŠKD s počtom žiakov 13.                                                                              V rámci  ŠKD boli uskutočnené aj za prítomnosti rodičov nasledovné akcie: čajovňa v ŠKD, karneval. Ostatné plánované akcie sa neuskutočnili z dôvodu prerušenia vyučovania.                                                                                       </t>
  </si>
  <si>
    <t>Mgr. Marian Bozó, riaditeľ školy, 6.8.2020</t>
  </si>
  <si>
    <t>Odmeny za krúžky (vzdelávacie poukazy) boli vyplácané v mesiaci máj za mesiace január - marec.</t>
  </si>
  <si>
    <t>Akcie, ktoré sme absolvovali v I. polroku 2020:                                                                                             olympiáda z anglického jazyka, okresné kolo v basketbale chlapcov, okresné kolo vo florbale dievčatá, chlapci, krajské kolo vo florbale dievčatá - 2. miesto.</t>
  </si>
  <si>
    <t>Dievčatá z krúžku Mažoretky vystupovali na akciách organizovaných školou. Na ostatných akciách nevystupovali, keďže boli hromadné akcie zakázané.</t>
  </si>
  <si>
    <t>Bialončiková Radka, 11.08.2020</t>
  </si>
  <si>
    <t>Mgr. Roland Bozó, 11.8.2020</t>
  </si>
  <si>
    <t>Skutočná hodnota                     k 30.06.2020</t>
  </si>
  <si>
    <t>ŠJ-prostr. z r. 2019</t>
  </si>
  <si>
    <t>27 (z toho 19 využili dotáciu)</t>
  </si>
  <si>
    <t>594 € na účebnice CJ</t>
  </si>
  <si>
    <t>Kvalifikovanosť pedagogických zamestnacov v aktuálnom školskom roku k 30.06.2020 bola na úrovni 95%, čo znamená, že sa podarilo splniť náš cieľ. Nekvalifikovaní pedagogickí zamestnanci boli: Diana Gecso, Mgr. (v šúčasnosti študuje študijný odbor učiteľstvo pre I. stupeň, ukončené 26.6.2020), Ildikó Pádárová (vyučuje ANJ na II. stupni na úväzok 0,52. Má vyštudované učiteľstvo ANJ v Maďarskej republike, nemá uznaný diplom na Slovensku), Tóthová Nikoleta, Mgr. (vyučovanie SJL na prvom stupni), Magová Kristína, Mgr. ( vyučovanie SJL na prvom stupni), Nagyová Mária (zastupovanie počas MD od 1.2.2020). Odbornosť vyučovania na primárnom vzdelávaní - I. stupeň: celková odbornosť na I. stupni v šk. roku 2019/2020 je na úrovni 87%, čo je cca. na úrovni vlaňajšieho roka . Odbornosť vyučovania na nižšom sekundárnom vzdelávaní - II. stupeň: celková odbornosť na II. stupni v šk. roku 2019/2020 je na úrovni 86,95%, čo je cca. na úrovni vlanajšieho roka. Z normatívneho rozpočtu na rok 2019 sa nám zvýšila suma 2 884 € . Sumy z roku 2019  boli vyčerpané do konca marca 2020. Do sledovaného obdobia nebol navýšený rozpočet pre:                                                                                                                                               - SZP vo výške 9 200 €, čerpanie do 30.06. činí sumu 7 159,40 €                                                                                - zostatok z normatívu za rok 2019 vo výške 2 884 €                                                                                                           - dotáciu na školu v prírode vo výške 9 000 €                                                                                                                                                                    - dotáciu na LVVK vo výške 11 700 €                                                                                                                          - projekt Praktickejšie štúdium - zostatok z roku 2019 vo výške 1 909,50 €                                                                       - projekt Praktickejšie štúdium vo výške 6 543,07€                                                                                             - náhrady na rekreáciu vo výške 522,28 € (bude refundovaná).                                                                                                                              Zamestnanci školy doplnením vzdelania resp. jeho zvýšením sa zaradia do príslušných platových tried následne obdržia oznámenie o výške platu. Položky 630 Tovary a služby zahrňujú hodnoty z roku 2019.</t>
  </si>
  <si>
    <t>Bialončíková Radka, 11.8.2020</t>
  </si>
  <si>
    <t xml:space="preserve">Čerpanie rozpočtu na mzdy pre ŠJ  za I. polrok 2020 je vo výške 44,50 %, čo predstavuje mierne prečerpanie k schválenému. Mzda za mesiac december 2019 bola vyplatená z dotácie na január 2020. </t>
  </si>
  <si>
    <t>Po rekonštrukcií, koncom februára sa 3 oddelenia MŠ vrátili späť do MŠ Daxnerova. 3 oddelenia ŠKD sa nasťahovali do svojich pôvodných tried v budove ŠKD, 2 oddelenia boli umiestnené v budove B, v triedach. Čerpanie rozpočtu zahrňa mzdové výdavky ŠKD na 5 mesiacov, t.j. do mája 2020 a je vo výške 44,3%, čo je mierne prečerpanie - mzda za december 2019 bola vykrytá z dotácie na január 2020.</t>
  </si>
  <si>
    <t xml:space="preserve">Žiaci s obľubou navštevovali krúžky a aktívne sa zapájali do mimoškolských aktivít. </t>
  </si>
  <si>
    <t>309</t>
  </si>
  <si>
    <t>44</t>
  </si>
  <si>
    <t>308</t>
  </si>
  <si>
    <t>Počet žiakov v HN naďalej klesá. Počet žiakov využívajúcich dotáciu na stravu zadarmo klesol od 11.marca 2020 na 54 žiakov.</t>
  </si>
  <si>
    <t>Bc. Pavel Baláž, 21.8.2020</t>
  </si>
  <si>
    <t>900</t>
  </si>
  <si>
    <t>426</t>
  </si>
  <si>
    <t>350</t>
  </si>
  <si>
    <t>255</t>
  </si>
  <si>
    <t>164</t>
  </si>
  <si>
    <t>215</t>
  </si>
  <si>
    <t>4</t>
  </si>
  <si>
    <t>120</t>
  </si>
  <si>
    <t xml:space="preserve">Stanovené ukazovatele boli plánované na osem príslušníkov, avšak v skutočnosti pracujú šiesti.  Plnenie stanovených ukazovateľov výrazne  ovplynila pandémia  Covidu 19, čo nastalo od polovice mesiaca marec 2020, teda  aj pracovná náplň bola zameraná najmä na kontrolu opatrení súvisiacich s touto pandémiou. Z uvedeného dôvodu nemohli byť  stanované ukazovatele plnené najmä čo sa týka  prednášok, nakoľko školy boli  po celú dobu zatvorené.     </t>
  </si>
  <si>
    <t>37</t>
  </si>
  <si>
    <t>10/35</t>
  </si>
  <si>
    <t>V prvom polroku 2020 bol realizovaný  projekt s Výzvy  Rady MV SR pre prevenciu kriminality na základe ktorého  bolo umiestnených v meste 6 nových  statických kamier a boli vymenené  2 otočné  kamery. Okrem  toho mimo projektu  boli namontované 3 nové statické kamery pri  novo vybudovanom parkovisku pod hradom na Baštovej ulici.</t>
  </si>
  <si>
    <t xml:space="preserve">Priebežne sú vykonané opravy na otočných analógových kamerách, ktrorých je 8 a ktoré   v budúcnosti plánujeme vymeniť za digitálne kamery. </t>
  </si>
  <si>
    <t>Skutočná hodnota                        k 30.6.2020</t>
  </si>
  <si>
    <t>407 osobných spisov, mzdová agenda 357 osôb</t>
  </si>
  <si>
    <t>11.050 účtovných operácií</t>
  </si>
  <si>
    <t>Niektoré výkony v tejto oblasti boli poznačené  pandémiou ochorenia COVID-19 spôsobeného koronavírusom. Zamestnankyne mzdového centra spracúvajú personálnu a mzdovú agendu 6 základných škôl, 2 základných škôl s materskou školou, 5 samostatných materských škôl, 8 školských klubov detí, 7 školských jedální okolitých obcí a 1 základnej školy, 1 školského klubu detí, 1 základnej umeleckej školy, 2 materských škôl a 3 školských jedální mesta Fiľakovo (spolu personálna agenda cca. 250  osôb, mzdová agenda cca. 200 osôb, lebo obec Radzovce vedie vlastnú mzdovú agendu, ale personálna agenda tohto subjektu je naďalej spracovávaná zamestnakyňami SPOcÚ). Tie isté zamestnankyne spracúvajú aj personálnu a mzdovú agendu mestského úradu, mestskej polície, občianskej poriadkovej služby, osôb zamestnaných v rámci rôznych projektov či na krátkodobé dohody, poslancov mestského zastupiteľstva, členov komisií pri mestskom zastupiteľstve ...), čo znamenalo k 30.6.2020 spolu ďalších 150 spisov personálnej agendy a 150 mesačných či štvrťročných výpočtov mzdy. Na vysvetlenie uvádzame, že pod pojmom vedenie personálnej  a mzdovej agendy treba chápať množstvo dielčich úkonov, ako napr. pracovné zmluvy a dohody, prihlášky a odhlášky do poisťovní, mzdové a evidenčné listy, odvody a zrážky zo mzdy, exekúcie, výkazy atď., ktorých počet sa neustále mení. Počet účtovných operácií sa v porovnaní s predchádzajúcimi rokmi znížil, keďže školy fungovali v online režime. Výkony v oblasti vyúčtovania príspevkov na vzdelávanie z rozpočtovej kapitoly MV SR sú závislé od ich poukazovania odborom školstva Okresného úradu BB, čo bolo tiež poznačené výpadkom z dôvodu koronavírusu.</t>
  </si>
  <si>
    <t>PhDr. Fehér,17.8.2020,  Ing. Šoóš,18.8.2020</t>
  </si>
  <si>
    <t>PhDr. Peter Fehér, 17.8.2020</t>
  </si>
  <si>
    <t>Skutočná hodnota                        k 30.06.2020</t>
  </si>
  <si>
    <t>12 písomných informácií a pokynov, 7 metodických návštev a kontrol</t>
  </si>
  <si>
    <t>Činnosť odborného zamestnanca školského úradu spočíva predovšetkým v zabezpečovaní preneseného výkonu štátnej správy na úseku školstva v zmysle zákona o štátnej správe v školstve a školskej samospráve a je vykonávaná podľa schváleného plánu práce, čo sa odzrkadľuje aj vo vyváženom plnení merateľných ukazovateľov. Výnimku tvoria nepravidelne realizované aktivity, ktoré sa vykonávajú  na základe aktuálnych rozhodnutí zriaďovateľa, resp. požiadaviek jednotlivých škôl. Pojem "písomné informácie" znamená rozsiahlejšie mesačné metodické pokyny , usmernenia a príkazy zriaďovateľa. Ústne či e-mailom zasielané operatívne pokyny sú zahrnuté do nepravidelne realizovaných aktivít, ktorých cieľom je poskytovanie odbornej a metodickej pomoci pri plnení sporadicky sa vyskytujúcich neodkladných úloh.  Zvýšený počet týchto aktivít v prvom polroku je následkom pandémie ochorenia COVID-19 spôsobeného koronavírusom. Keďže z dôvodu koronavírusu boli nefunkčné jednotlivé komisie, odborný zamestnanec školského úradu sa zúčastnil len jedného zasadnutia komisie školstva, na ktorom boli prerokované návrhy na ocenenie pedagógov z príležitosti osláv mestského dňa učiteľov.  Do mestského zastupiteľstva bola predložená informácia o žiadosti súkromnej ZUŠ Divín, ako aj dva návrhy VZN: č. 3/2020, ktorým sa mení a doplĺňa VZN mesta Fiľakovo č. 2/2019 o výške príspevku na čiastočnú úhradu nákladov v školách a č. 4/2020,  ktorým sa mení a doplĺňa VZN mesta Fiľakovo č. 1/2016 o určení miesta a času zápisu detí na plnenie povinnej školskej dochádzky v základných školách.</t>
  </si>
  <si>
    <t>Antalová Emese - vedúca ŠJ, 17.7.2020</t>
  </si>
  <si>
    <t>Mgr.Agócs Attila PhD., 31.8.2020</t>
  </si>
  <si>
    <t xml:space="preserve">Rozpočet za dané obdobie je v norme. Vyčerpalo sa  36,50%  z rozpočtu .Do 13.02.2020 prebiehala rozsiahlá rekonštrukcia MŠ a stravovanie detí a zamestnancov bol zabezpečený na  troh základných školách kde sa previedli aj financie na stravovanie ,vrátane RN. Od 13.03.2020 do 08.06.2020 pre COVID 19 bola prerušená prevádzka ŠJ. </t>
  </si>
  <si>
    <t>Potraviny+ Réžia</t>
  </si>
  <si>
    <t>Agneša Magová - vedúca ŠJ, 10.8.2020</t>
  </si>
  <si>
    <t>Potraviny+réžia</t>
  </si>
  <si>
    <t>154</t>
  </si>
  <si>
    <t>25</t>
  </si>
  <si>
    <t>Skutočné hodnoty k 30.06.2020 sa zhodujú s plánovanými hodnotami.   Počet  jednotlivých stravníkov sa minimálne mení, kapacita školskej jedálne je využitá na 100%.</t>
  </si>
  <si>
    <t>Mgr. Vargová Danica ,29.7.2020</t>
  </si>
  <si>
    <t>Mgr. Agócs Attila, PhD., 31.8.2020</t>
  </si>
  <si>
    <t>Skutočná hodnota      k 30.06.2020</t>
  </si>
  <si>
    <t xml:space="preserve">Čerpanie rozpočtu bolo plnené k danému obdobiu na 56,7 %. Programové plnenie merateľných ukazovateľov a hodnoty k 30.06.2020 sa zhodujú s plánovanými hodnotami. Do 13.02.2020 prebiehala na MŠ rozsiahla rekonštrukcia MŠ. V dobe od 13.03.2020 do 08.06.2020 bola prevádzka MŠ prerušná z dôvodu COVID 19. Finančné plnenie dopĺňam o príjmovú časť za obdobie od 01-06/2020: rodičovské príspevky : 1 824,00 € ; -dotácia na podporu výchovy (soc.úrad) :16,60 €.  Dotácia na podporu vých. 5-6 roč.detí (VVČ) za obdobie január-august 2020: 5 527,40 € .          </t>
  </si>
  <si>
    <t>PhDr. Andrea Mágyelová,Mgr. Erika Vaššová, 25.8.2020</t>
  </si>
  <si>
    <t xml:space="preserve">Mesto implementuje národný projekt Budovanie odborných kapacít na komunitnej úrovni, Kód ITMS2014+: 312041Y403, ktorý sa sa realizuje vďaka podpore z Európskeho sociálneho fondu a Európskeho fondu regionálneho rozvoja v rámci Operačného programu Ľudské zdroje na základe ZMLUVY O SPOLUPRÁCI č. N20200113009.  Sociálna práca v KC je vykonávaná prostredníctvom 1 odborného garanta KC,1 odborného pracovníka KC a 1 pracovníka KC.  Implementáciou národného projektu zabezpečilo mesto kvalitný výkon sociálnej práce v meste Fiľakovo. V prvom polroku 2020 IA MPSVR SR refundovala aj náklady na predchádzajúci projekt 09/2019-12/2019. V druhom polroku 2020 z dôvodu nástupu OGKC na MD sa plánujú personálne zmeny na jednotlivých postoch, pričom podľa informácií z IA MPSVR SR nie je možný automatický presun osôb medzi jednotlivými postmi. Na základe plánu kontrolnej činnosti na rok 2020 a poverenia predsedu NKÚ SR č. 1754/01 z 11.2.2020 bola u mesta Fiľakovo ako prevádzkovateľa Komunitného centra Fiľakovo, vykonaná  kontrolná akcia „Komunitné centrá“, ktorej účelom bolo preverením činnosti komunitných centier a ich riadenia zo strany štátu zhodnotiť fungovanie komunitných centier a posúdiť možnosť poskytovania služieb v nich efektívnejším a účinnejším spôsobom. Kontrola bola vykonaná v čase od 24.2.2020 do 19.5.2020. </t>
  </si>
  <si>
    <t>Dôsledne dodržiavať opatrenia prijaté na nápravu nedostatkov zistených pri kontrole NKÚ. Zvýšenie reflektácie činnosti KC na aktuálne problémy v meste.</t>
  </si>
  <si>
    <t>20x</t>
  </si>
  <si>
    <t>9x</t>
  </si>
  <si>
    <t>PhDr. Andrea Mágyelová, 2.9.2020</t>
  </si>
  <si>
    <t>Mgr. Attila Agócs, PhD.,4.9.2020</t>
  </si>
  <si>
    <t>Ing. Tibor Tóth - riaditeľ VPS</t>
  </si>
  <si>
    <t>Ing. Ivan Vanko, 17.8.2020</t>
  </si>
  <si>
    <t>Mgr. Attila Agócs, PhD., 3.9.2020</t>
  </si>
  <si>
    <t xml:space="preserve">V prvom polroku 2020 mesto Fiľakovo pokračovalo v aktivovaní nezamestnaných a ich zapájaní do verejnoprospešných prác zameraných na zlepšenie kvality životného prostredia, poriadku a čistoty v meste, ako aj na obnovenie a údržanie pracovných návykov uchádzačov o zamestnanie. Aktivačné  práce mesto organizuje formou menších obecných služieb (ďalej len MOS) podľa zákona o obecnom zriadení a formou dohody s UPSVaR Lučenec (ďalej len AČ) o zamestnanosti. Prácu týchto UoZ organizuje celkom 2 koordinátori, z čoho len 1 koordinátor je platený z príspevku na aktivačnú činnosť a 1 koordinátor je platení z vlastných zdrojov. Na základe dohody podľa zákona o pomoci v hmotnej núdzi počet občanov, ktorí vykonávajú činnosť na území mesta Fiľakovo, je maximálne 70.   UoZ pomáhajú pri udržiavaní čistoty v meste. </t>
  </si>
  <si>
    <t>MOS:
do konca januára                        42 UoZ                                                                                                                                           do konca februára                      39 UoZ                                                                                                                                      do konca marca                           40 UoZ                                                                                                                                 do konca   apríla                          40 UoZ                                                                                                                                  do konca mája                             36 UoZ                                                                                                                                  do konca júna                              36 UoZ                                                                                                                               do konca júla                               36 UoZ                                                                                                                                                                                                         AČ:                                                                                                                                                                                                     do konca januára                      10 UoZ                                                                                                                                 do konca februára                    10 UoZ                                                                                                                                       do konca marca                           9 UoZ                                                                                                                                         do konca   apríla                          9 UoZ                                                                                                                                          do konca  mája                            7 UoZ                                                                                                                           do konca  júna                             7 UoZ                                                                                                                                do konca júla: AČ stojí</t>
  </si>
  <si>
    <t>Uvažovať o alternatívnom riešení upravotania verejných priestranstiev z dôvodu neustále klesajúceho počtu vhodných UoZ. Vhodným riešením by mohlo byť vytvorenie pracovnej skupiny na VPS , ktorých hlavnou náplňou práce by bolo upratovanie verejných priestranstiev, keďže zákonom bolo mestu uložené aj čistenie všetkých chodníkov počas letného aj zimného obdobia.</t>
  </si>
  <si>
    <t>Rek.-podlaha ZUŠ</t>
  </si>
  <si>
    <t xml:space="preserve">Z finančných prostriedkov sa majú realizovať investície, ktoré vychádzajú z požiadaviek občanov prípadne z uznesení mestského zatupiteľstva na návrh poslancov. V rámci vynútených akcii v prvom polroku 2020 bola zaplatená montáž odpruženej drevebej podlahy v budove ZUŠ  v hodnote 2 253,00 €. Z dôvodu úpravy rozpočtu (výpadok podielových daní) sa rozpočet znížil.                                                                                                     </t>
  </si>
  <si>
    <t>Ing.Ivan Vanko, 17.8.2020</t>
  </si>
  <si>
    <t xml:space="preserve">Mesto Fiľakovo v I. polroku roku 2020 celkovo obdŕžalo 19  žiadostí o výrub drevín.  
V 17 prípadoch bolo vyhovené v 2 prípadoch nebol udelený súhlas na výrub drevín z dôvodu                           (späťvzatie zo strany žiadateľa). 
Mesto Fiľakovo vydalo 1 nesúhlas a 4 súhlasov vlastníka pozemku, ktorý je potrebný doklad k podaniu žiadosti o vydanie súhlasu drevín. Súhlas vlastníka pozemku sa vydáva pre žiadateľa v prípade, ak žiadateľ plánuje výrub stromu na mestskom pozemku.  
Nebezpečné dreviny v počte 2 ks boli vyrúbané na základe oznámenia zo strany ŽSR. V jednom prípade bolo potrebné výrub dreviny povoliť z osobitých predpisov a v druhom prípade kvôli ohrozenia zdravia, života človeka alebo pri bezprostrednej hrozbe vzniku značnej škody na majetku.  
Mesto Fiľakovo vydalo povolenie na výrub pre 153 ks drevín. Náhradná výsadba bola určená v počte 36 ks drevín a finančná náhrada v hodnote:
1. 149,25 €, (Kovács Z.) 
2.  431,30 € (Krisztián, neprevzal rozhodnutie)
3. 99,54 € (Póczos, uhradené)
4.  Basalt Stone (čakacia lehota na odvolanie od 3.8.2020) 11606, 39€
</t>
  </si>
  <si>
    <t>Ing. Ivan Vanko,17.8.2020</t>
  </si>
  <si>
    <t>11166 m2 / 100 %</t>
  </si>
  <si>
    <t>1463 m2 /13 %</t>
  </si>
  <si>
    <t xml:space="preserve">V rámci aktivity výstavba a rekonštrukcia miestnych komunikácii v prvom polroku 2020 bolo riešené asfaltovanie chodníkov. Ostatné rekonštrukcie na miestnych komunikáciách budú realizované v druhom polroku 2020. Pôvodný rozpočet vo výške 546 118,00 € bol upravený v dôsledku výpadku posielových daní.
</t>
  </si>
  <si>
    <t xml:space="preserve">1) Asfaltovanie chodníkov - 1.Mája, ČSL Armády, ul. Jókaiho, ul. Smetanova a ul. Čajkovského                                                                                                            CELKOM  1 463 m2                                          </t>
  </si>
  <si>
    <t>PhDr. Andrea Mágyelová,17.8.2020</t>
  </si>
  <si>
    <t>Výdavky podprogramu sú zložené z pravidelných príspevkov na zabezpečenie činnosti VPS Fiľakovo vo výške57 665,08 € a odvodu 50% príjmu za parkovné vo výške 191,00 €. VPS bola referátom ekonomiky vyzvaná na zaslanie vyúčtovania za I.polrok, ktoré v stanovenej lehote nebolo vykonané.  Činnosť v rámci podprogramu hodnotí v polročnej monitorovacej správe VPS Fiľakovo.</t>
  </si>
  <si>
    <t>PhDr. Andrea Mágyelová,  2.9.2020</t>
  </si>
  <si>
    <t>Ing. Ivan Vanko,18.8.2020</t>
  </si>
  <si>
    <t>Pozemky</t>
  </si>
  <si>
    <t>3  / 30 %</t>
  </si>
  <si>
    <t>Počet vykonaných verejných obstarávaní za rok a percentuálna úspešnosť realizovaných verejných obstarávaní</t>
  </si>
  <si>
    <t>10 / 100%</t>
  </si>
  <si>
    <t>3 / 30 %</t>
  </si>
  <si>
    <t>3/ 30 %</t>
  </si>
  <si>
    <t>7  / 35 %</t>
  </si>
  <si>
    <t>4 / 38</t>
  </si>
  <si>
    <r>
      <rPr>
        <b/>
        <u/>
        <sz val="9"/>
        <rFont val="Arial CE"/>
        <charset val="238"/>
      </rPr>
      <t>Územné rozhodnutie (ÚR) :</t>
    </r>
    <r>
      <rPr>
        <sz val="9"/>
        <rFont val="Arial CE"/>
        <charset val="238"/>
      </rPr>
      <t xml:space="preserve">
V prvom pol roku 2020 neboli vydané územné rozhodnutia. 
</t>
    </r>
    <r>
      <rPr>
        <b/>
        <u/>
        <sz val="9"/>
        <rFont val="Arial CE"/>
        <charset val="238"/>
      </rPr>
      <t xml:space="preserve">Stavebné povolenie (SP) : </t>
    </r>
    <r>
      <rPr>
        <sz val="9"/>
        <rFont val="Arial CE"/>
        <charset val="238"/>
      </rPr>
      <t xml:space="preserve">
V prvom pol roku 2020 neboli vydané stavebné povolenia. 
</t>
    </r>
    <r>
      <rPr>
        <b/>
        <u/>
        <sz val="9"/>
        <rFont val="Arial CE"/>
        <charset val="238"/>
      </rPr>
      <t xml:space="preserve">Kolaudačné rozhodnutie (KR) : </t>
    </r>
    <r>
      <rPr>
        <sz val="9"/>
        <rFont val="Arial CE"/>
        <charset val="238"/>
      </rPr>
      <t xml:space="preserve">
V prvom polroku 2020 boli vydané 2 kolaudačné rozhodnutia                                                                                                                                       1) Zníženie energetickej náročnosti objektu materskej školy,Daxnerova 1693/15, Fiľakovo                                                                                                2) Sprístupnenie a zveľadenie stredovekého hradu - SO-01 až SO-04
</t>
    </r>
    <r>
      <rPr>
        <b/>
        <sz val="9"/>
        <rFont val="Arial CE"/>
        <charset val="238"/>
      </rPr>
      <t xml:space="preserve">
</t>
    </r>
    <r>
      <rPr>
        <sz val="9"/>
        <rFont val="Arial CE"/>
        <charset val="238"/>
      </rPr>
      <t xml:space="preserve">
</t>
    </r>
  </si>
  <si>
    <r>
      <t xml:space="preserve">VEREJNÉ OBSTARÁVANIE – V prvom polroku 2020 bolo vykonaných </t>
    </r>
    <r>
      <rPr>
        <b/>
        <sz val="9"/>
        <rFont val="Arial CE"/>
        <charset val="238"/>
      </rPr>
      <t>celkovo 7</t>
    </r>
    <r>
      <rPr>
        <b/>
        <sz val="9"/>
        <color rgb="FFFF0000"/>
        <rFont val="Arial CE"/>
        <charset val="238"/>
      </rPr>
      <t xml:space="preserve"> </t>
    </r>
    <r>
      <rPr>
        <sz val="9"/>
        <rFont val="Arial CE"/>
        <charset val="238"/>
      </rPr>
      <t xml:space="preserve">verejných obstarávaní (ďalej len VO). Z celkového počtu v 3 prípadoch obstarávanie bolo vykonané pre služby, ktoré súvisia s plánovanými stavebnými akciami a v 4 prípadoch na rôzne stavebné akcie. Zoznam vykonaných VO je uvedený nižšie v jednotlivých tabuľkách.  </t>
    </r>
  </si>
  <si>
    <r>
      <t>Zoznam realizovaných verejných obstarávaní pre stavby:</t>
    </r>
    <r>
      <rPr>
        <sz val="9"/>
        <rFont val="Arial CE"/>
        <charset val="238"/>
      </rPr>
      <t xml:space="preserve"> </t>
    </r>
  </si>
  <si>
    <t>1) STAVBA - CYKLOCHODNÍK FIĽAKOVO - CYKLOCHODNÍK - I. ETAPA</t>
  </si>
  <si>
    <t>2) STAVBA - PRESTAVBA BÝVALEJ ZUŠ NA DENNÝ STACIONÁR - komplexná rekonštrukcia budovy</t>
  </si>
  <si>
    <t>3) STAVBA - oprava miestnych chodníkov - asfaltovanie chodníkov po výkopových prácach  (Fileck s.r.o. a Tcom a.s.)</t>
  </si>
  <si>
    <t>4) STAVBA - stavebné práce s označením investičnej akcie: Záchranné, konzervačné a rekonštrukčné stavebné práce na fiľakovskom hrade“ časť SO.05 - kazematy Stredný hrad-stavebné a statické práce</t>
  </si>
  <si>
    <t>5) STAVBA - montáž a dodávky odpruženej podlahy na 1. NP v budove ZUŠ - nebeolo potrebné vykonať VO</t>
  </si>
  <si>
    <r>
      <t xml:space="preserve">Zoznam realizovaných verejných obstarávaní pre projektové dokumentácie: </t>
    </r>
    <r>
      <rPr>
        <sz val="9"/>
        <rFont val="Arial CE"/>
        <charset val="238"/>
      </rPr>
      <t>Spomenuté projektové dokumentácie sú nevyhnutné na realizáciu stavby ale slúžia aj pre účely verejného obstarávania. V prvom polroku 2020 neboli objednáné finačne také projektové dokumentácie, na ktoré by bolo potrebné vykonať verejné obstarávanie alebo prieskum trhu. V zozname budú uvedené všetky projekty, ktoré boli objednáné v prvom polroku 2020.</t>
    </r>
  </si>
  <si>
    <t>6) PD - vypracovanie projektovej dokumentácie na úrovni DSP pre detské ihrisko na Farskej lúke</t>
  </si>
  <si>
    <t>7) PD - Vypracovanie projektovej dokumentácie /štúdie/ na revitalizáciu časti námestia a riešenia dopravnej situácie pred Gymnáziom</t>
  </si>
  <si>
    <r>
      <rPr>
        <u/>
        <sz val="9"/>
        <rFont val="Arial CE"/>
        <charset val="238"/>
      </rPr>
      <t xml:space="preserve">Zoznam realizovaných verejných obstarávaní pre nasledujúce služby a tovary:  </t>
    </r>
    <r>
      <rPr>
        <sz val="9"/>
        <rFont val="Arial CE"/>
        <charset val="238"/>
      </rPr>
      <t xml:space="preserve">Spomenuté služby a tovary boli nevyhnutné pre realizáciu stavieb alebo pre dokončenie projektových dokumentácii.  Je možné povedať, že v rámci tovarov a služieb sme celkovo uskutočnili </t>
    </r>
    <r>
      <rPr>
        <b/>
        <sz val="9"/>
        <rFont val="Arial CE"/>
        <charset val="238"/>
      </rPr>
      <t>3 verejné obstarávania (tovary) v prvom polroku 2020</t>
    </r>
    <r>
      <rPr>
        <sz val="9"/>
        <rFont val="Arial CE"/>
        <charset val="238"/>
      </rPr>
      <t xml:space="preserve">.                                                                                                                                    </t>
    </r>
  </si>
  <si>
    <t>8) SLUŽBA - Výrub drevín - výrub nebezpečných drevín</t>
  </si>
  <si>
    <t>9) SLUŽBA - Stavebný dozor - výkon stavebného dozoru v rámci investičnej akcie PRESTAVBA BÝVALEJ ZUŠ NA DENNÝ STACIONÁR</t>
  </si>
  <si>
    <t>10) SLUŽBA - Stavebný dozor - výkon stavebného dozoru v rámci investičnej akcie CYKLOCHODNÍK FIĽAKOVO - CYKLOCHODNÍK - I. ETAPA</t>
  </si>
  <si>
    <r>
      <rPr>
        <u/>
        <sz val="9"/>
        <color indexed="8"/>
        <rFont val="Arial"/>
        <family val="2"/>
        <charset val="238"/>
      </rPr>
      <t>Zoznam odovzdaných projektov pre realizáciu stavieb (REÁLNE ZAČATÉ STAVBY - od1-do3) / (PRIPRAVENÉ NA REALIZÁCIU od4-do6):</t>
    </r>
    <r>
      <rPr>
        <sz val="9"/>
        <color indexed="8"/>
        <rFont val="Arial"/>
        <family val="2"/>
        <charset val="238"/>
      </rPr>
      <t xml:space="preserve">
</t>
    </r>
  </si>
  <si>
    <t>1) oprava miestnych chodníkov - asfaltovanie chodníkov po výkopových prácach  (Fileck s.r.o. a Tcom a.s.)</t>
  </si>
  <si>
    <t>2) stavebné práce s označením investičnej akcie: Záchranné, konzervačné a rekonštrukčné stavebné práce na fiľakovskom hrade“ časť SO.05 - kazematy Stredný hrad-stavebné a statické práce</t>
  </si>
  <si>
    <t>3) montáž a dodávky odpruženej podlahy na 1. NP v budove ZUŠ</t>
  </si>
  <si>
    <t>4) CYKLOCHODNÍK FIĽAKOVO - CYKLOCHODNÍK - I. ETAPA</t>
  </si>
  <si>
    <t>5) PRESTAVBA BÝVALEJ ZUŠ NA DENNÝ STACIONÁR - komplexná rekonštrukcia budovy</t>
  </si>
  <si>
    <t>6) Výrub drevín - výrub nebezpečných drevín</t>
  </si>
  <si>
    <r>
      <rPr>
        <u/>
        <sz val="9"/>
        <color indexed="8"/>
        <rFont val="Arial"/>
        <family val="2"/>
        <charset val="238"/>
      </rPr>
      <t>Zoznam odovzdaných stavieb do užívania:</t>
    </r>
    <r>
      <rPr>
        <sz val="9"/>
        <color indexed="8"/>
        <rFont val="Arial"/>
        <family val="2"/>
        <charset val="238"/>
      </rPr>
      <t xml:space="preserve">
</t>
    </r>
  </si>
  <si>
    <t>1) montáž a dodávky odpruženej podlahy na 1. NP v budove ZUŠ</t>
  </si>
  <si>
    <t>2) oprava miestnych chodníkov - asfaltovanie chodníkov po výkopových prácach  (Fileck s.r.o. a Tcom a.s.)</t>
  </si>
  <si>
    <t>3) Stavebné objekty v rámci projketu INTERREG</t>
  </si>
  <si>
    <r>
      <t xml:space="preserve">Vypracovanie GP: </t>
    </r>
    <r>
      <rPr>
        <sz val="9"/>
        <color indexed="8"/>
        <rFont val="Arial"/>
        <family val="2"/>
        <charset val="238"/>
      </rPr>
      <t>V prvom polroku 2020 boli vypracované geometrické plány pre nasledujúce stavby a to:</t>
    </r>
  </si>
  <si>
    <t xml:space="preserve">1) geodetické zamerania / výškopis , polohopis / pre nasledujúce rozvojové aktivy a to : a./ Križovatka ul. Továrenská zo štátnou cestou II/571 / návrh dopravného značenia, b./ Mestský cintorín - hlavný vstup / návrh halvného vstupu do citorína /,   c./ Ul. Daxnerova , pozemok parc. č. 2618/3 v k.ú. Fiľakovo / vybudovanie parkoviska /,  d./ Križovatka pre Gymnázium / riešenie dopravnej situácie / </t>
  </si>
  <si>
    <t xml:space="preserve">2)  geodetické zamerania / výškopis , plohopis - porealizačné zameranie / návrh dopravného značenia / + vyhotovenie geometrického plánu / pre ul. Školská </t>
  </si>
  <si>
    <t>3)  geodetické zamerania / domeranie na vyhotovenie geometrických plánov na vysporiadanie pozemkov , ŽSR + Szabó Ottó / pre projekt s názvom " Cyklochodník I. a II. etapa</t>
  </si>
  <si>
    <t>4) vypracovanie geometrických plánov na vysporiadanie pozemkov pod existujúcim cyklochodníkom v parku / na konci trasy existujúceho chodníka pri ul. Bottova a na malej stanici pri ŽSR /</t>
  </si>
  <si>
    <t>5) vyhotovenie GP na odčlenenie novej parcely z pozemku EKN 760/5 k.ú. Fiľakovo</t>
  </si>
  <si>
    <t>6) Geometrický plán na oddelenie pozemkov - p.č. 2395/1 / 14 pozemok na garáže pri kotolni K2</t>
  </si>
  <si>
    <t>Ing. Zoltán Varga - vedúci oddelenia, 14.8.2020</t>
  </si>
  <si>
    <t>39</t>
  </si>
  <si>
    <t>221</t>
  </si>
  <si>
    <t>467</t>
  </si>
  <si>
    <t>179</t>
  </si>
  <si>
    <t>10600</t>
  </si>
  <si>
    <t>4500</t>
  </si>
  <si>
    <t>230</t>
  </si>
  <si>
    <t>Jednotlivé hodnoty merateľných ukazovateľov ku 30.6.2020 boli značne ovplyvnené mimoriadnou situáciou súvisiacou so šírením ochorenia COVID-19. Vedenie mesta prijalo opatrenia aj v oblasti miestnych daní a poplatkov a rozhodlo, že priamy kontakt s daňovníkmi a poplatníkmi mesta ako aj vydanie a doručovanie rozhodnutí sa uskutoční len od 1. týždňa 07/2020. V priebehu 1. polroka 2020 došlo k zníženiu starých nedoplatkov o 7,09 %. Nedoplatky v celkovej výške 29.730,56 EUR boli realizované prevažne bankovým prevodom a nie osobným kontaktom cez pokladňu úradu.</t>
  </si>
  <si>
    <t>Ing. Zoltán Varga, 14.8.2020</t>
  </si>
  <si>
    <t>Prednostka: v rozpočtoch na roky 2021-2023 vyčleniť finančné prostriedky aj na väčšie opravy spravovaných nehnuteľností.</t>
  </si>
  <si>
    <t xml:space="preserve">Všetky administratívne úkony podľa požiadaviek PO a FO boli vybavené max. do 15 dní odo dňa podania žiadosti. Počet videohier na území mesta ku 30.6.2020 je na úrovni cieľovej hodnoty, ale je predpoklad, že ich celkový počet sa zníži k 31.12. kvôli pandémie.  </t>
  </si>
  <si>
    <t>JUDr. Norbert Gecso, 30.7.2020</t>
  </si>
  <si>
    <t>Občianské obrady v meste Fiľakovo sú usporiadané na vysokej úrovni, s dôstojnosťou patriacou takýmto udalostiam, kvôli pandémii koronavírusu v I. polroku bol minimálny počet obradov. Odmeny za vykonanie občianskych obradov sa v I.polroku nevyplácali.</t>
  </si>
  <si>
    <t>Referát plní svoje úlohy podľa plánu, je možné pozorovať oproti predchádzajúcim rokom zvýšený počet pohybu obyvateľstva, ako aj zrušenie trvalého pobytu občanom, zvýšený počet žiadostí exekútorov, hlavne cez DCOM. Agenda sa vykonáva v klientskom centre. V súčastnosti prebieha sinchronizácia údajov evidencie obyvateľstva, nakoľko sa SODB, ktoré bude v mesiaci február 2021, bude realizovať elektronicky.</t>
  </si>
  <si>
    <t>Naďalej zabezpečiť aby osvedčovanie listín a podpisov  vykonávali všetky zamestnankyne Klientskeho centra, čím  sa zrýchli proces vybavovania osvedčovacej agendy. Overovanie podpisov a osvedčovanie listín nemajú prednostne vykonávať hlavná pokladníčka a matrikárka.  Operatívna úloha pre vedúcu klientskeho centra trvá naďalej: Zabezpečiť, aby každá zamestnankyňa klientskeho centra vykonávala osvedčovanie listín a overovanie podpisov! V prípade neplnenia tejto pracovnej úlohy niektorou zo zamestnankým klientskeho centra upovedomiť o tomto nedostatku prednostku MsÚ.</t>
  </si>
  <si>
    <t xml:space="preserve">Táto služba občanom je je najviac využívaná zo strany klientov MsÚ počas celého roka. Stúpa náročnosť vykonávanej agendy. Plnenie merateľných ukazovateľov vo veľkej miere závisí od počtu požiadaviek klientov mestského úradu. </t>
  </si>
  <si>
    <t>Činnosť matričného úradu je vykonávaná podľa plánu, počet matričných úkonov má stúpajúcu tendenciu, hlavne úkonov s cudzozemským prvkom - narodenia, sobáše, úmrtia,  IOMO sa nevykonáva, v I. polroku 2020 boli sprístupnené informácie týkajúce sa matričnej činnosti na webovej stránke mesta.</t>
  </si>
  <si>
    <t>Do konca roka 2020 pripraviť skartáciu spisov, u ktorých uplynula doba uchovávania a v roku 2021 previesť skartáciu týchto spisov.</t>
  </si>
  <si>
    <t>PhDr. Andrea Mágyelová, 3.9.2020</t>
  </si>
  <si>
    <t xml:space="preserve">Na činnosť orgánov mesta majú vplyv obmedzenia v súvislosti so zamedzením šírenia ochorenia v súvislosti s pandémiou COVID- 19. Zasadnutia MZ a MR sa konali podľa plánu práce schváleného na I. polrok 2020  s posunutím termínov. MZ zasadalo 20.2., 16.4. a 24.6. MR zasadala 17.2.,14.4. a 11.6. Programy a materiály prerokovávané na zasadnutia MZ z dôvodu zabezpečenia trasparentnosti a informovanosti občanov sa pravidelne zverejňujú na webovej stránke mesta Fiľakovo. Zasadnutia MZ sú zaznamenávané a záznam priebehu celého zasadnutia zverejnený. Taktiež sú okrem materiálov prerokovávaných na zasadnutiach mestskej rady a mestského zastupiteľstva zverejnené aj prijaté uznesenia a zápisnica zo zasadnutia na webovej stránke mesta Fiľakovo. Komisie zriadené pri MZ  mali uznesením MZ č. 37/2020 z 16.4.2020 pozastavenú činnosť od 17.4.2020 a následne uznesením č. 77/2020 z 24.6.2020 sa určil termín do 30.6.2020. MK v čase činnosti zasadali podľa potreby riešenia aktuálnych záležitostí týkajúcich sa jednotlivých oblastí samosprávnych činností. Komisie zasadali v I.polroku 1x - 2x. Celkový počet zasadnutí všetkých 8, fakultatívne zriadených komisií v I.polroku 2020, bolo 12. Rokovania mestského zastupiteľstva upravuje okrem Zákona o obecnom zriadení aj Rokovací poriadok. Odmeňovanie poslancov a členov komisií sa riadi Zásadami o odmeňovaní poslancov MZ vo Fiľakove, členov mestskej rady a  komisií MZ.... Oba dokumenty sú verejnosti dostupné na webovom sídle mesta.
</t>
  </si>
  <si>
    <t>Zabezpečiť plynulý priebeh volieb do NR SR</t>
  </si>
  <si>
    <t>Voľby do NR SR boli vykonané 29.2.2020. Účast vo voľbách bola 45,83 % voličov. Výdavky na prípravu, vykonanie a zisťovanie výsledkov voľby do NR SR 2020 financuje Ministerstvo vnútra SR, prostredníctvom účelového - prísne zúčtovateľnému - transferu.</t>
  </si>
  <si>
    <t>Upraviť rozpočet podľa skutočných výdavkov.</t>
  </si>
  <si>
    <t xml:space="preserve">Na aktivity v rámci uvedenej aktivity majú veľký vplyv opatrenia v súvislosti s COVID-19. Organizované semináre boli zrušené. Z uvedeného dôvodu sa znížil aj rozpočet. </t>
  </si>
  <si>
    <t>Mgr. Attila Agócs, PhD.,3.9.2020</t>
  </si>
  <si>
    <t xml:space="preserve">Mesto Fiľakovo podľa potrieb na to odkázaných občanov poskytuje dávky v hmotnej núdzi, pri rozhodovaní o priznaní dávky mesto vychádza z objektívneho posudzovania finančnej situácie žiadateľa, v sledovanom období mesto zabezpečilo pohreb 3 občanom mesta. </t>
  </si>
  <si>
    <t>Skutočná hodnota          k 30.6.2020</t>
  </si>
  <si>
    <t>Denný stacionár využíva zvýšený počet záujemcov, organizujú sa zájazdy pre členov, hlavne v letných mesiacoch. Mesto podalo žiadosť o nenávratný finančný príspevok na zriadenie Denného stacionára - prestavbu bývalej budovy ZUŠ na denný stacionár, ktorá bola pozitívne posúdená. S prestavbou priestorov na Denný stacionár sa začne v II. polroku 2020.</t>
  </si>
  <si>
    <t>Z roka na rok je možné pozorovať rastúci počet poberateľov tejto dávky prostredníctvom inštitútu osobitného príjemcu, mesačne je to v priemere cca.45-50 osôb.</t>
  </si>
  <si>
    <t>Skontrolovať zaúčtovanie výdavkov na stravovanie a školské potreby v rámci podporogramu.</t>
  </si>
  <si>
    <t>4x</t>
  </si>
  <si>
    <t xml:space="preserve">V roku 2020 je mesto prijímateľom finančného príspevku na financovanie sociálnej služby v zariadení sociálnych služieb podľa § 71 ods. 6 zákona č. 448/2008 Zb. o živnostenskom podnikaní (živnostenský zákon) v z.n.p. na základe Zmluvy č. 1605/2020-M_ODFSS, ktorej poskytovateľom je Ministerstvo práce, sociálnych vecí a rodiny Slovenskej republiky. Mesto zazmluvnený transfer vo výške 301 392,00  € poskytnutý na základe tejto zmluvy zasiela štvrťročne (tak ako ich dostáva) za účelom zabezpečenia sociálnej  služby pre n.o. </t>
  </si>
  <si>
    <t>Upraviť rozpočet v zmysle schválenej Zmluvy.</t>
  </si>
  <si>
    <t>Mesto má schválenú zmluvu na financovanie Národného projektu Podpora a zvyšovanie kvality terénnej sociálnej práce, kód ITMS 2014+: 312041Y376, ZMLUVA O SPOLUPRÁCI Č.: N20200129028). Je zazmluvnený 1 terénny sociálny pracovník  a na pozícii terénneho pracovníka 2 zamestnanci. Kancelária KC sídli na Ulici Biskupická 49B - budova kolkárne, v ktorej v minulosti sídlil Úrad práce, sociálnych vecí a rodiny, pracovisko Fiľakovo. Mesto má aj vlastného zamestnanca, ktorý vykonáva prácu terénneho sociálneho pracovníka. Zamestnanci na základe NP nebolo možné v prvom polroku prijať, nakoľko z dôvodu šírenia pandémie sa výberové konanie nemohlo uskutočniť.</t>
  </si>
  <si>
    <t xml:space="preserve">Mesto pravidelne poukazuje bežný transfer VPS Fiľakovo na zabezpečenie prevádzky športového ihriska. </t>
  </si>
  <si>
    <t>Mgr. Attila Visnyai, PhDr. Andrea Mágyelová,3.9.2020</t>
  </si>
  <si>
    <t>3x</t>
  </si>
  <si>
    <t>Ing. arch. Erika Anderková, 17.8.2020</t>
  </si>
  <si>
    <t xml:space="preserve">Na kalendárny rok 2020 počet plánovaných projektov bol 2. V prvom polroku 2020 počet pripravených a skutočne podaných projektov v záujme rozvoja mesta bol celkom 4. MsÚ, oddelenie V, ŽP a SR, referát stratégie a rozvoja sa podieľalo na príprave všetkých projektov (projekt písaný na MsÚ, resp. pripravený v spolupráci aj s externou firmou). Žiadosť cez MPSVaR SR pripravoval a implementoval sekretariát prednostky MsÚ Fiľakovo - jedna žiadosť na TSP (terénna sociálny práca - NP TSP II). Na referáte bola pripravená a implementuje sa žiadosť o príspevok na vytvorenie pracovných miest pre 9 uchádzačov o zamestnanie cez UPSVaR - záchrana kultúrneho dedičstva, NKP Hrad Fiľakovo (počas implementácie projektu MK SR, Obnovme si svoj dom 1.4 od 01.06.2020 do 31.10.2020). Referát SaR zabezpečuje implementáciu a monitoring každého doteraz úspešného projektu, kde prijímateľom je Mesto Fiľakovo - aktuálny počet reišených projektov celkom 38 (podané projekty, implementované projekty a projekty kde prebieha následný monitoring); zabezpečuje realizáciu všetkých aktivít, príprava projektov - zber, triedenie, kontrola a oprava údajov, podkladov a povinných príloh ku jednotlivým výzvam; pripravuje, konzultuje a doplňuje priebežné monitorovacie správy a následné monitorovacie správy pre projekty so všetkými povinnými prílohami). Zabezpečujú sa aj práce súvisiace s finančným riadením projektov - vypracovanie žiadostí o platbu, zber a triedenie príloh, príprava a spolupráca pri realizácii verejných obstarávaní, výberových konaní a všetkých súvisiacich adminstratívnych prác, zasielanie na kontrolu pre RO, príprava, kontrola a evidovanie zmlúv, finančná implementácia investičných aj neinvestičných projektov. Referát pravidelne sleduje a vyhodnocuje aktuálne výzvy vo všetkých grantových programoch. Dosiahnutá úspešnosť pre aktuálne podané projekty v celom roku 2020 je 50%. Z podaných 4 žiadostí boli 2 úspešné, dva projekty neboli úspešné ("Zvýšenie kvality technickej vybavenosti ZŠ L. Mocsáryho vo Fiľakove" - MV SR a "Výmena vstupnej brány na verejnej budove MsÚ Fiľakovo - odstránenie havarijného stavu" - Výnosy MF SR (neúspešnosť uvedených projektov vysvetľujú s finančnými probléma v súvislosti pandémiou COVID-19). Z predchádzajúceho obdobia projekty neboli vyhodnotené (LEADER - "koncertná sála", MPSVaR SR - kúpa auta pre "Nezábudku") Úspešný je projekt, ktorý bol podávaný v decembri 2019 Interreg VA - SK-HU "Geo Touristic Partnership" (GEOTOP), kde partnermi sú Riaditeľstvo nároného parku Buk (BNPI) a Mesto Fiľakovo (zakladateľ Novohrad-Nógrád UNESCO globálneho geoparku). V sledovanom období na oddelení V, ŽP a SR prebiehala implementácia celkom 11 úspešných projektov (vrátane aj z predchádzajúceho obdobia), následný monitoring pre 15 ukončených projektov a v monitorovanom období bolo pripravených celkom 4 nových projektov. Do prípravy a implementácie projektov boli zapojené nasledovné organizácie, inštitúcie, subjekty: maďarskí partneri v rámci žiadostí Interreg-VA, Spoločný technický skeretariát v Budapešti pre dotyčný program cezhraničnej spolupráce SK-HU, Hradné múzeum vo Fiľakove, Verejnoprospešné služby mesta Fiľakovo, Ministerstvo kultúry SR, Ministerstvo vnútra SR, ObÚ ŽP - Lučenec, KPÚ BB, pracovisko Lučenec, Z.p.o. Geopark Novohrad - Nógrád, obce na území geoparku, Úrad BBSK, ZŠ s VJM Lajosa Mocsáryho, MŠ Daxnerova a Štúrova, Ministerstvo financií SR, Ministerstvo pôdohospodárstva a rozvoja vidieka SR, UV SR, UPSVaR SR, malí a strední podnikatelia z regiónu. Ďalej prebieha implementácia Národného projektu Komunitné centrá,  činnosti v druhom polroku v priestoroch štadiónu FTC. Príprava a realizácia každého jedného projektu je zložitý proces v rámci ktorého spolupracuje referát stratégie a rozvoja a tiež aj sekretariát prednostu riadiacimi orgánmi, odbornými organizáciami a externými firmami, partnerskými mestami a ďalšími referátmi z MsÚ Fiľakovo. Počet zapojených organizácií v prvom polroku bol min. 15. Povinnú propagáciu a publicitu pre úspešné propjekty referát zabezpečuje v spolupráci s hovorkyňou mesta. Zoznamy aktuálnych projektov (pripravené a podané projekty, implementované projekty a monitorované projekty po ukončení) za predchdázajúce obdobia, aj aktuálny stav sa nachádzajú na web stránke mesta. Teraz aktuálne verzie budú zverejnené k 31.08.2020. Celková výška požadovanej dotácie za prvý polrok 2020 predstavuje sumu 94 992,78 EUR. Vďaka úspešným projektom bolo zapojených celkom 12 uchádzačov o zamestnanie do rôznych zamestnaneckých programov. Výška schválenej dotácie v sledovanom období (známe do 30.06.2020) v rámci úspešných projektov: 47 760,78  EUR. Celkové náklady implementovaných projektov v sledovanom období: 2 622 399 EUR. (Podrobne viď. v aktualizovaných tabuľkách "projekty" na web stránke mesta Fiľakovo, 3 rôzne tabuľky: podané projekty, implementované projekty a následný monitoring.) Referát vydáva podľa požiadavky informácie o územnom pláne na mieste, v kancelárii č.6 MsÚ, alebo písomne na základe žiadosti o vyjadrenie. ÚPN mesta bol naposledy aktualizovaný v rokoch 2007-2008. Vyžaduje sa nový ÚPN mesta. V roku 2019 bola zabezpečená Zmena a doplnok (ZaD) k ÚPN mesta Fiľakovo č. 11 (zmena funkčného využitia na vlastné náklady investora). Sledované obdobie: Územný plán mesta Fiľakovo - Zmeny a doplnky č.12 k tomu VZN č. 2/2020 boli schválené 20.2.2020. Riešený problém: aktualizácia časti vodné hospodárstvo, protipovodňové opatrenia. Bol rozbehnutý proces zabezpečenia ÚPN mesta Fiľakovo, Zmeny a doplnky č.13 - na základe iniciatívy investora, ktorým je pán Michal Salva, Družstevná 49, Fiľakovo s plánom postaviť rodinný dom na ulici Dužstevnej (Rátkárska cesta) v extraviláne mesta Fiľakovo na ornej pôde. Počet písomných vyjadrení z hľadiska ÚPN: uzavreté spisy v prvom polroku 2020 celkom 6 ks (plus vyjadrenia dotknutých orgánov štátnej správy ku zmenám - 50 ks). Referát SaR úzko spolupracuje s ostatnými referátmi oddelenia a oddelením ekonomiky a majetku mesta. Podávajú sa informácie z hľadiska funkčného využitia, možnosti umiestnenia stavieb a zastavanosti parcely v súlade s platným ÚPN mesta Fiľakovo. Referát S a R zabezpečuje evidenciu a aktualizáciu územno-plánovacích dokumentácií (ÚPD) ako je územný plán mesta a územný plán zóny, úzko spolupracuje s obstarávateľom a spracovateľom ÚPD, podáva aktuálne informácie na základe platného ÚPN mesta Fiľakovo občanom mesta, budúcim investorom a poskytuje informácie v súlade ďalšími rozvojovými dokumentmi mesta (Program rozvoja mesta Fiľakovo, Strategické plánovanie rozvoja mesta, Akčný plán rozvoja, Program rozvoja bývania mesta, Komunitný plán sociálnych služieb). Referát stratégie a rozvoja pravidelne aktualizuje Akčný plán (zoznam plánovaných rozvojových aktivít na území mesta Fiľakovo). Program rozvoja mesta/PRM/ bol schválený na obdobie 2015 - 2023. Do 31.05.2020 v súlade so zákonom bola odoslaná hodnotiaca správa PRM na Úrad BBSK. Vo februári 2020 na zasadnutie MZ vo Fiľakove bola predložená správa o plnení Programu rozvoja mesta na roky 2015 - 2023. V rámci projektu Interreg V-A (podhradie) bol vypracovaný rozvojový dokument s názvom: "Marketingová stratégia rozvoja turizmu s akčným plánom". V apríli 2020 boli začaté prípravné práce na ďalšie programovacie obdobie 2021 - 2027 s prípravou Integrovanej územnej stratégie BBSK. Prostredníctvom zásobníka projektov boli identifikované aktuálne problémy a požiadavky jednotlivých samospráv z riešeného územia, a identifikované projektové zámery v súlade s Návrhom priorít SR pre programové obdobie 2021-2027 (Plánované priority: 1. Inteligentnejšia Európa, 2. Ekologickejšia Európa, 3. Prepojenejšia Európa, 4. Sociálnejšia Európa, 5. Európa bližšie k občanom). Mesto Fiľakovo vypracovalo vlastný zoznam projektových zámerov, ktorý bol odoslaný na ďalšie spracovanie pre Mesto Lučenec a Úrad BBSK. </t>
  </si>
  <si>
    <t>Ing. arch. Erika Anderková, 19.8.2020</t>
  </si>
  <si>
    <t xml:space="preserve">Regionálnu, národnú a medzinárodnú spoluprácu zabezpečuje samospráva mesta Fiľakovo za aktívnej účasti primátora mesta, zástupcu primátora, poslancov MZ, interných a externých odborníkov. Koncom roka 2017 bol predložený projektový zámer (akčný plán) v rámci Programu cezhraničnej spolupráce SK-HU, Prioritnej osi 3 pre zvýšenie zamestnanosti na osi Hatvan - Bátonyterenye - Salgótarján - Fiľakovo - Lučenec. Projektový zámer (balík celkom siedmých projektov) bol úspešný s celkovým rozpočtovým nákladom vo výške 4 373 585,90 EUR. Mesto Fiľakovo ako koordinátor, a najväčší projektový partner na území SR zabezpečilo prípravu veľkého projektu v hodnote 2 047 483 EUR - pre projektového partnera Mesto Fiľakovo ( v tomto štádiu si každý projektový partner zabezpečoval samostatne vypracovanie žiadosti o nenávratný finančný prípsepvok).V máji 2019 bolo doručené oznámenie o tom, že projekt je úspešný. V rámci tohto projektu sa uskutočnili pracovné stretnutia vo Fiľakove a Budapešti. Mesto Fiľakovo je projektovým partnerom aj v rámci koordinačného projektu. Tento projekt nebol začatý, z dôvodu preverovania HU vedúceho partnera. V súčasnosti sa u nás vybavuje územné rozhodnutie, následne v roku 2021 stavebné povolenie. Prebieha komunikácia s RO a JTS (Spoločný technický sekretariát) poskytovateľa. Návštevy partnerských miest sa uskutočňovali len obmedzene kvôli šíreniu pandémie COVID-19. Počet návštev u partnerských miest  1 x Kazár (HU) - kultúrno- spoločenksé podujatie v januári, 1 x Bátonyterenye (HU) - projektové strenutie vo februári 2020. V prvom polroku 2020 prebiehala implementácia veľkého projektu v rámci Programu cezhraničnej spolupráce SK-HU, INTERREG VA SK-HU s názvom "LIVING HERITAGE" (predĺžené obdobie realizácie 09/2017-11/2020) v hodnote 2 125 271,31 EUR na podporu integrovaného rozvoja turizmu, kde vedúcim partnerom je Mesto Fiľakovo s dotáciou vo výške 923 490,86 EUR (partnerom je aj Bátonyterenye, a čiastočne aj Salgótarján - Baglyasko, sídlo BNPI na území Nógrád v Maďarsku). V decembri 2019 bol podaný jeden projekt v rámci Interreg V-A, opatrenie 4.2 s názvom "GEOTOP", kde vedúcim partnerom bude BNPI (štátna ochrana prírody). Projekt je úspešný, do konca roka prebieha príprava podpísania zmluvy o poskytnutí NFP. Mesto Fiľakovo v januári 2020 podpísalo Zmluvu o spolupráci s BNPI pre projekt "Kultúrno-historická a geologická tematická trasa medzi Buk-vidék Geopark a Novohrad-Nógrád UNESCO globálnym geoparkom". Mesto Fiľakovo malo plánovanú návštevu do Poľska k družobnému mestu Ustrzyki Dolne a tiež aj do Maďarska, tieto vzájomné návštevy sa neuskutočnili z dôvodu šírenia pandémie COVID-19.  </t>
  </si>
  <si>
    <t>Ing. Vladimír Šoóš, 18.8.2020</t>
  </si>
  <si>
    <t>Od 01.01.2012 poskytovanie opatrovateľskej služby v plnej miere vykonáva n.o. Nezábudka, ktorú založilo mesto. Mesto mesačne poukazuje transfery za účelom zabezpečenia tejto opatrovateľskej služby pre n.o. Nezábudka. V tomto programe sa v rámci kapitálových výdavkov predpokladá nákup osobného motorového vozidla pre potreby n.o., na ktoré bol podaný projekt. Terénna sociálna služba – opatrovateľská služba v domácnosti je k 30.6.2020 zabezpečovaná pomocou 13 zamestnancov 13 pre 25 klientov . Počet zamestnancov sa mení  podľa odkázanosti obyvateľov mesta a žiadostí klientov (v priemere  má n.o. 32-34 klientov).</t>
  </si>
  <si>
    <t>Na zamestnancov mestského úradu sme v I.polroku neobdržali žiadnu sťažnosť.  V období od 15.4.2020-30.6.2020 boli v rámci ekonomických opatrení súvisiacich s ochorením COVID-19, znížené úväzky zamestnancova mestského úradu na 80%. V II.polroku 2020 sa budú realizovať výberové konania na vedúceho Školského úradu, účtovníčku, zamestnancov KC (OGKC, OPKC, PKC) a TSP (1 TSP + 2 TP).</t>
  </si>
  <si>
    <t>V rámci tohto programu sa realizujú všetky národné projekt, okrem NP zameraných na výkon sociálnej práce (NP TSPI a NP BOKKÚ). V rámci 13.3. sa sledujú výdavky na na projekt právneho poradenstva financovaného prostredníctvom regionálneho príspevku. Národné projekty z OP ĽZ cez ÚPSVR boli z dôvodu pandémie pozastavené. Výkon právneho poradenstva, kde 2 osoby vykonávali funkciu asistentov bývania boli od 1.4.2020 ukončené. V rámci tohto projektu sa realizuje iba služba advokátskej kancelárie. Výdavky na AČ a MOS sú sledované v podprograme 11.1.</t>
  </si>
  <si>
    <t>Zlepšiť spoluprácu medzi oddeleniami za účelom zlepšenia poskytovania služieb mestského úradu a zvýšenia kvality administratívnych úkonov voči  klientom mestského úradu. Zabezpečiť úpravu rozpočtu v EK 637027 o 40210,00 € - vratky.</t>
  </si>
  <si>
    <t>Helena Kecskemétiová, 10.8.2020</t>
  </si>
  <si>
    <t>Skutočné hodnoty k 30.06.2020 sa zhodujú s plánovanými hodnotami. V 1. polroku školského roku 2019/2020 sme pracovali podľa Školského vzdelávacieho programu "Poznávaj svet" podľa, ktorého sme realizovali výchovno - vzdelávaciu činnosť s deťmi.Profesijný rozvoj pedagogických zamestnancov sme zabezpečili v priestoroch MŠ aktualizačným vzdelávaním na tému "Didaktické hry na rozvoj slovnej zásoby", ktorého sa zúčastnilo 17 pedagogických zamestnancov, ďalej tvorivými činnosťami pedagogických zamestnancov súvisiacimi s výkonom pracovnej činnosti ako aj sebavzdelávaním štúdiom odbornej literatúry.</t>
  </si>
  <si>
    <t>Počet zúčastnených pedagogických zamestnancov na profesijnom rozvoji a iných odborných seminároch</t>
  </si>
  <si>
    <t>12</t>
  </si>
  <si>
    <t>K 30.06.2020 sa uskutočnilo o pár pracovných porád ako aj zasadnutí pedagogickej rady a metodického združenia menej ako bolo schválené v pláne porád a zasadnutí z dôvodu prerušenia prevádzky materskej školy.</t>
  </si>
  <si>
    <t>KK 30.06.2020 materská škola spolupracovala najmä so základnými školami, ZUŠ, CPPPaP, s logopédkou, SOPŚ - LC a jazykovou školou pro Americana. S ďalšími menovanými inštitúciami          v prvom polroku sa nezrealizovali spoločné stretnutia z dôvodu prerušenia prevádzky MŠ.</t>
  </si>
  <si>
    <t>6</t>
  </si>
  <si>
    <t xml:space="preserve">Materská škola nevypracovala k 30.06.2020 žiaden projekt, oslovila viacero firiem, podnikateľských subjektov v meste, rodičov detí navštevujúcich materskú školu, či už osobne alebo listom o poskytnutie 2% zo zaplatených daní  Občianskemu združeniu Sub sole, ktoré pracuje už viac rokov pri materskej škole. </t>
  </si>
  <si>
    <t>Počet článkov publikovaných v mestských a regionálnych novinách, v odborných časopisoch</t>
  </si>
  <si>
    <t>Deti k 30.06.2020 nevystupovali na verejnosti s programom na žiadnom podujatí, nakoľko organizovanie hromadných podujatí bolo zakázané. Vo Fiľakovských zvestiach bol uverejnený 1 článok oznam o zápise detí na nový školský rok 2020/2021, v časopise Predškolská výchova bol uverejnený 1 odborný článok týkajúci sa výchovno  - vzdelávacej činnosti pedagogického zamestnanca.</t>
  </si>
  <si>
    <t>K 30.06.2020 sa neuskutočnili osobné stretnutia s pedagogickými zamestnancami z družobných materských škôl, výmenu skúseností sme realizovali písomnou formou.</t>
  </si>
  <si>
    <t>Aj činnosti v rámci tohto podprogramu sú poznačené úspornými opatreniami v dôsledku šírenia koronavírusu. Poskytovanie transferov bolo pozastavené na obdobie 4/2020-06/2020 rozhodnutím MZ. V rámci FTC Fiľakovo pracujú nasledovné športové oddiely: futbal - dospelí, žiaci, dorast; šach; kolky; stolný tenis; cyklistika; power lifting. Športové podujatia, ktoré zorganizovalo alebo bolo spoluorganizátorom mesto sa neuskutočnili.</t>
  </si>
  <si>
    <r>
      <t xml:space="preserve">Hlavné aktivity programu z hľadiska mesta spočívajú  v poskytovaní transferu na činnosť príspevkovej organizácie Mestské kultúrne stredisko Fiľakovo. Činnosť MsKS Fiľakovo a rozbor jednotlivých aktivít a činností v rámci schváleného programového rozpočtu predkladá samostatne MsKS Fiľakovo.  </t>
    </r>
    <r>
      <rPr>
        <b/>
        <i/>
        <sz val="9"/>
        <rFont val="Arial CE"/>
        <charset val="238"/>
      </rPr>
      <t xml:space="preserve">Kapitálové výdavky - zahŕňajú </t>
    </r>
    <r>
      <rPr>
        <i/>
        <sz val="9"/>
        <rFont val="Arial CE"/>
        <charset val="238"/>
      </rPr>
      <t>výdavky súvisiace s dokončením komplexnej rekonštrukcie budovy mesta v správe MsKS - zabezpečenie ozvučenia a osvetlenia, ktoré sa nestihlo zrealizovať v decembri 2019. Činnosť MsKS bola v plnej miere poznačená opatrenia súvisiacimi s pandémiou. Z dôvodu zníženia úväzkov sa znížili aj transfery na zabezpečenie miezd a odvodov zamestnancov MsKS. Zároveň sa transfer na vybavenie vo výške 18 000,00 € taktiež znížil s predpokladom jeho realizácie v roku 2021.</t>
    </r>
  </si>
  <si>
    <t>Hlavné aktivity programov 10.2,10.4,10.5 z hľadiska mesta spočívajú  v poskytovaní transferu na činnosť príspevkovej organizácie Hradné múzeum vo Fiľakove. V roku 2018 sa začalo s realizáciou projektu Enhacement of the ancient cultural cross border heritage profile of historical Nógrád /Prezentácia kultúrneho dedičstva historického Novohradu presahujúceho hranice a dobu, SKHU/1601/1.1/267, Interreg V-A Slovakia Hungary Cross Border Cooperation Programme. Výdavky na cenu práce v podprograme sa týkajú projektového manažmentu tohto úspešného projektu. Kapitálové výdavky sa budú realizovať na projekt Interreg. Podrobnejšie informácie o projekte sú zverejnené na webovom sídle mesta, ako aj v mesačníku Fiľakovské zvesti. Ku kráteniu transferu v dôsledku pandémie došlo na podprograme 10.2. Knižnica.</t>
  </si>
  <si>
    <t>PhDr. Andrea Mágyelová, 15.8.2020</t>
  </si>
  <si>
    <t>Mgr. Agócs Attila, PhD.,  3.9.2020</t>
  </si>
  <si>
    <t xml:space="preserve">Operatívne porady vedenia mesta, vedúcich jednotlivých oddelení mestského úradu sa zvolávajú podľa potreby riešenia aktuálnych otázok, pričom sa zaviedli pravidelné pracovné porady vedúcich oddelení a referátov - každý pondelok v mesiaci so začiatkom o 9:00 hod.   S riaditeľmi príspevkových organizácií sa problémy riešia operatívne.  Návštevy v partnerských mestách sa v dôsledku pandémie nezrealizovali. </t>
  </si>
  <si>
    <t>Skontrolovať zadaný rozpočet na odvody =  schválené na EK 620 27 300,00 € a v účtovníctve je zadané 6 820,00 €. Celkový schválený rozpočet MOPS 117 420,00 €.</t>
  </si>
  <si>
    <t>Projekt MOPS Fiľakovo I je realizovaný z OPĽZ-PO5-2018-1, RO je Ministerstvo vnútra SR.  Zmluva o spolupráci č. ZM_SEP-IMRK3-2019-002430. Za I. polrok 2020 členovia hliadok MOPS podieľali na nasledovných aktivitách:                                                                                                                                                                                                                                Počet riešených udalostí v oblasti ochrany maloletých a mladistvých osôb v spolupráci s PZ SR/obecnou políciou 893x
Počet riešených udalostí v oblasti podpory dochádzky do školy u maloletých osôb 110x
Počet riešených udalostí v oblasti ochrany životného prostredia 124x
Počet riešených udalostí v oblasti ochrany majetku 17x
Počet riešených udalostí v oblasti ochrany zdravia a života 362x
Počet riešených udalostí medzi osobami z MRK a väčšinovým obyvateľstvom 671x
Počet riešených udalostí medzi MRK a väčšinového obyvateľstva s pomocou hliadky PZ SR/obecnej polície 448x
Počet hlásení na PZ SR/obecnú políciu o pohybe cudzích osôb a/alebo motorových vozidiel v obci 14x
Počet spoluorganizovaných podujatí v obci 4x</t>
  </si>
  <si>
    <t>PhDr. Mágyelová Andrea, 15.8.2020</t>
  </si>
  <si>
    <t>Mgr. Agócs Attila, PhD., 3.9.2020</t>
  </si>
  <si>
    <t>Úkony spojené so zabezpečením činností mesta v oblasti civilnej ochrany sú plnené priebežne v zmysle platných právnych predpisov prostredníctvom služieb na zákade Mandánej zmluvy s Ing. Milanom Hricom. Výdavky na uvedený program sa skladajú z odmeny za prácu skladníčky CO, ktorú vykonáva na základe Dohody o vykonaní práce a výdavkov na odborné konzultácie a služby spočívajúce vo vedení dokumentácie v oblasti CO. Aktivity tohto programu sa vykonávajú podľa pokynov Okresného úradu v Lučenci - odboru CO. V podprograme sa sledujú aj výdavky na opatrenia súvisiace s pandémiou COVID 19 (k 30.6.2020 12 252,92 €).</t>
  </si>
  <si>
    <t>Vo Fiľakove, dňa 7. septembra 2020</t>
  </si>
  <si>
    <t xml:space="preserve"> DHZM zriadil v sledovanom období 3 kontrolné hliadky, ktoré kvôli pandémii koronavírusu nevykonali žiadne kontroly a členovia zboru sa zúčastnili 3 hasičských cvičení.   Od 1.1.2017 DHZ mesta Fiľakovo vykonáva ako Spoločný DHZ mesta Fiľakovo a obce Šíd aktivity aj v obci Šíd. DHZM sa aktívne zapája do rôznych akcií usporiadaných mestom Fiľakovo. </t>
  </si>
  <si>
    <t>Informácie o poskytnutých dotáciách sú dostupné na webovom sídle mesta  https://www.filakovo.sk/index.php/sk/samosprava/rozpocet-mesta/prehlad-poskytnutych-dotacii.   Aj na aktivity týchto úspešných žiadateľov mali vplyv opatrenia v súvislosti s pandémiou. Každý subjekt bol oslovený ohľadom použitia dotácie.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</si>
</sst>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dd/mm/yyyy"/>
    <numFmt numFmtId="166" formatCode="mmm&quot; &quot;dd"/>
    <numFmt numFmtId="167" formatCode="#,##0.00\ [$€-1]"/>
    <numFmt numFmtId="168" formatCode="#,##0.00_ ;[Red]\-#,##0.00\ "/>
    <numFmt numFmtId="169" formatCode="#,##0\ [$€-1];[Red]\-#,##0\ [$€-1]"/>
  </numFmts>
  <fonts count="71" x14ac:knownFonts="1">
    <font>
      <sz val="10"/>
      <name val="Arial CE"/>
      <charset val="238"/>
    </font>
    <font>
      <sz val="10"/>
      <name val="Arial CE"/>
      <charset val="238"/>
    </font>
    <font>
      <b/>
      <sz val="10"/>
      <name val="Arial CE"/>
      <charset val="238"/>
    </font>
    <font>
      <b/>
      <sz val="12"/>
      <name val="Arial CE"/>
      <charset val="238"/>
    </font>
    <font>
      <b/>
      <sz val="9"/>
      <name val="Arial CE"/>
      <charset val="238"/>
    </font>
    <font>
      <sz val="9"/>
      <name val="Arial CE"/>
      <charset val="238"/>
    </font>
    <font>
      <b/>
      <i/>
      <sz val="10"/>
      <name val="Arial CE"/>
      <charset val="238"/>
    </font>
    <font>
      <i/>
      <sz val="9"/>
      <name val="Arial CE"/>
      <charset val="238"/>
    </font>
    <font>
      <b/>
      <sz val="12"/>
      <color indexed="9"/>
      <name val="Arial CE"/>
      <charset val="238"/>
    </font>
    <font>
      <sz val="10"/>
      <color indexed="9"/>
      <name val="Arial CE"/>
      <charset val="238"/>
    </font>
    <font>
      <b/>
      <sz val="8"/>
      <name val="Arial CE"/>
      <charset val="238"/>
    </font>
    <font>
      <b/>
      <i/>
      <sz val="8"/>
      <name val="Arial CE"/>
      <charset val="238"/>
    </font>
    <font>
      <sz val="8"/>
      <name val="Arial CE"/>
      <charset val="238"/>
    </font>
    <font>
      <sz val="10"/>
      <name val="Arial CE"/>
      <charset val="238"/>
    </font>
    <font>
      <i/>
      <sz val="10"/>
      <name val="Arial CE"/>
      <charset val="238"/>
    </font>
    <font>
      <b/>
      <sz val="26"/>
      <name val="Arial CE"/>
      <charset val="238"/>
    </font>
    <font>
      <sz val="14"/>
      <name val="Arial CE"/>
      <charset val="238"/>
    </font>
    <font>
      <sz val="7"/>
      <name val="Arial CE"/>
      <charset val="238"/>
    </font>
    <font>
      <sz val="10"/>
      <name val="Arial CE"/>
      <family val="2"/>
      <charset val="238"/>
    </font>
    <font>
      <b/>
      <sz val="12"/>
      <color indexed="9"/>
      <name val="Arial CE"/>
      <family val="2"/>
      <charset val="238"/>
    </font>
    <font>
      <sz val="10"/>
      <color indexed="9"/>
      <name val="Arial CE"/>
      <family val="2"/>
      <charset val="238"/>
    </font>
    <font>
      <b/>
      <sz val="12"/>
      <name val="Arial CE"/>
      <family val="2"/>
      <charset val="238"/>
    </font>
    <font>
      <b/>
      <i/>
      <sz val="8"/>
      <name val="Arial CE"/>
      <family val="2"/>
      <charset val="238"/>
    </font>
    <font>
      <b/>
      <sz val="8"/>
      <name val="Arial CE"/>
      <family val="2"/>
      <charset val="238"/>
    </font>
    <font>
      <b/>
      <sz val="10"/>
      <name val="Arial CE"/>
      <family val="2"/>
      <charset val="238"/>
    </font>
    <font>
      <i/>
      <sz val="10"/>
      <name val="Arial CE"/>
      <family val="2"/>
      <charset val="238"/>
    </font>
    <font>
      <sz val="9"/>
      <name val="Arial CE"/>
      <family val="2"/>
      <charset val="238"/>
    </font>
    <font>
      <b/>
      <sz val="9"/>
      <name val="Arial CE"/>
      <family val="2"/>
      <charset val="238"/>
    </font>
    <font>
      <sz val="8"/>
      <name val="Arial CE"/>
      <family val="2"/>
      <charset val="238"/>
    </font>
    <font>
      <b/>
      <i/>
      <sz val="10"/>
      <name val="Arial CE"/>
      <family val="2"/>
      <charset val="238"/>
    </font>
    <font>
      <i/>
      <sz val="9"/>
      <name val="Arial CE"/>
      <family val="2"/>
      <charset val="238"/>
    </font>
    <font>
      <b/>
      <sz val="14"/>
      <name val="Arial CE"/>
      <family val="2"/>
      <charset val="238"/>
    </font>
    <font>
      <i/>
      <sz val="8"/>
      <name val="Arial CE"/>
      <family val="2"/>
      <charset val="238"/>
    </font>
    <font>
      <b/>
      <sz val="7"/>
      <name val="Arial CE"/>
      <charset val="238"/>
    </font>
    <font>
      <i/>
      <sz val="8"/>
      <name val="Arial CE"/>
      <charset val="238"/>
    </font>
    <font>
      <i/>
      <u/>
      <sz val="8"/>
      <name val="Arial CE"/>
      <charset val="238"/>
    </font>
    <font>
      <b/>
      <sz val="9"/>
      <color indexed="81"/>
      <name val="Segoe UI"/>
      <family val="2"/>
      <charset val="238"/>
    </font>
    <font>
      <sz val="9"/>
      <color indexed="81"/>
      <name val="Segoe UI"/>
      <family val="2"/>
      <charset val="238"/>
    </font>
    <font>
      <sz val="8"/>
      <name val="Arial"/>
      <family val="2"/>
      <charset val="238"/>
    </font>
    <font>
      <i/>
      <sz val="7"/>
      <name val="Arial CE"/>
      <charset val="238"/>
    </font>
    <font>
      <sz val="8"/>
      <color indexed="8"/>
      <name val="Arial CE"/>
      <family val="2"/>
      <charset val="238"/>
    </font>
    <font>
      <b/>
      <sz val="11"/>
      <name val="Arial CE"/>
      <charset val="238"/>
    </font>
    <font>
      <sz val="8"/>
      <name val="Arial CE"/>
    </font>
    <font>
      <sz val="9"/>
      <name val="Arial"/>
      <family val="2"/>
      <charset val="238"/>
    </font>
    <font>
      <sz val="8"/>
      <color indexed="8"/>
      <name val="Arial"/>
      <family val="2"/>
      <charset val="238"/>
    </font>
    <font>
      <b/>
      <i/>
      <sz val="9"/>
      <name val="Arial CE"/>
      <charset val="238"/>
    </font>
    <font>
      <b/>
      <sz val="12"/>
      <color rgb="FFFFFFFF"/>
      <name val="Arial CE"/>
      <charset val="238"/>
    </font>
    <font>
      <sz val="10"/>
      <color rgb="FFFFFFFF"/>
      <name val="Arial CE"/>
      <charset val="238"/>
    </font>
    <font>
      <b/>
      <sz val="12"/>
      <color rgb="FF000000"/>
      <name val="Arial CE"/>
      <charset val="238"/>
    </font>
    <font>
      <b/>
      <i/>
      <sz val="8"/>
      <color rgb="FF000000"/>
      <name val="Arial CE"/>
      <charset val="238"/>
    </font>
    <font>
      <b/>
      <sz val="8"/>
      <color rgb="FF000000"/>
      <name val="Arial CE"/>
      <charset val="238"/>
    </font>
    <font>
      <b/>
      <sz val="10"/>
      <color rgb="FF000000"/>
      <name val="Arial CE"/>
      <charset val="238"/>
    </font>
    <font>
      <i/>
      <sz val="10"/>
      <color rgb="FF000000"/>
      <name val="Arial CE"/>
      <charset val="238"/>
    </font>
    <font>
      <sz val="9"/>
      <color rgb="FF000000"/>
      <name val="Arial CE"/>
      <charset val="238"/>
    </font>
    <font>
      <b/>
      <sz val="9"/>
      <color rgb="FF000000"/>
      <name val="Arial CE"/>
      <charset val="238"/>
    </font>
    <font>
      <sz val="8"/>
      <color rgb="FF000000"/>
      <name val="Arial CE"/>
      <charset val="238"/>
    </font>
    <font>
      <b/>
      <i/>
      <sz val="10"/>
      <color rgb="FF000000"/>
      <name val="Arial CE"/>
      <charset val="238"/>
    </font>
    <font>
      <i/>
      <sz val="9"/>
      <color rgb="FF000000"/>
      <name val="Arial CE"/>
      <charset val="238"/>
    </font>
    <font>
      <i/>
      <sz val="8"/>
      <color rgb="FF000000"/>
      <name val="Arial CE"/>
      <charset val="238"/>
    </font>
    <font>
      <sz val="8"/>
      <color theme="1"/>
      <name val="Arial CE"/>
      <family val="2"/>
      <charset val="238"/>
    </font>
    <font>
      <b/>
      <i/>
      <sz val="8"/>
      <color theme="1"/>
      <name val="Arial CE"/>
      <charset val="238"/>
    </font>
    <font>
      <sz val="8"/>
      <color theme="1"/>
      <name val="Arial CE"/>
      <charset val="238"/>
    </font>
    <font>
      <sz val="10"/>
      <color rgb="FF000000"/>
      <name val="Arial CE"/>
      <charset val="238"/>
    </font>
    <font>
      <i/>
      <sz val="9"/>
      <color rgb="FFFF0000"/>
      <name val="Arial CE"/>
      <charset val="238"/>
    </font>
    <font>
      <sz val="10"/>
      <color rgb="FF000000"/>
      <name val="Arial"/>
      <family val="2"/>
      <charset val="238"/>
    </font>
    <font>
      <b/>
      <i/>
      <sz val="9"/>
      <color rgb="FF000000"/>
      <name val="Arial CE"/>
      <charset val="238"/>
    </font>
    <font>
      <b/>
      <u/>
      <sz val="9"/>
      <name val="Arial CE"/>
      <charset val="238"/>
    </font>
    <font>
      <b/>
      <sz val="9"/>
      <color rgb="FFFF0000"/>
      <name val="Arial CE"/>
      <charset val="238"/>
    </font>
    <font>
      <u/>
      <sz val="9"/>
      <name val="Arial CE"/>
      <charset val="238"/>
    </font>
    <font>
      <sz val="9"/>
      <color indexed="8"/>
      <name val="Arial"/>
      <family val="2"/>
      <charset val="238"/>
    </font>
    <font>
      <u/>
      <sz val="9"/>
      <color indexed="8"/>
      <name val="Arial"/>
      <family val="2"/>
      <charset val="238"/>
    </font>
  </fonts>
  <fills count="9">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8"/>
        <bgColor indexed="58"/>
      </patternFill>
    </fill>
    <fill>
      <patternFill patternType="solid">
        <fgColor indexed="47"/>
        <bgColor indexed="22"/>
      </patternFill>
    </fill>
    <fill>
      <patternFill patternType="solid">
        <fgColor indexed="22"/>
        <bgColor indexed="64"/>
      </patternFill>
    </fill>
    <fill>
      <patternFill patternType="solid">
        <fgColor rgb="FF000000"/>
        <bgColor rgb="FF000000"/>
      </patternFill>
    </fill>
    <fill>
      <patternFill patternType="solid">
        <fgColor rgb="FFFFCC99"/>
        <bgColor rgb="FFFFCC99"/>
      </patternFill>
    </fill>
  </fills>
  <borders count="172">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bottom/>
      <diagonal/>
    </border>
    <border>
      <left style="medium">
        <color indexed="64"/>
      </left>
      <right style="medium">
        <color indexed="8"/>
      </right>
      <top style="medium">
        <color indexed="64"/>
      </top>
      <bottom style="medium">
        <color indexed="8"/>
      </bottom>
      <diagonal/>
    </border>
    <border>
      <left style="medium">
        <color indexed="64"/>
      </left>
      <right style="medium">
        <color indexed="8"/>
      </right>
      <top style="medium">
        <color indexed="8"/>
      </top>
      <bottom style="medium">
        <color indexed="8"/>
      </bottom>
      <diagonal/>
    </border>
    <border>
      <left/>
      <right style="medium">
        <color indexed="64"/>
      </right>
      <top style="medium">
        <color indexed="8"/>
      </top>
      <bottom style="medium">
        <color indexed="8"/>
      </bottom>
      <diagonal/>
    </border>
    <border>
      <left style="medium">
        <color indexed="64"/>
      </left>
      <right style="medium">
        <color indexed="8"/>
      </right>
      <top style="medium">
        <color indexed="8"/>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8"/>
      </bottom>
      <diagonal/>
    </border>
    <border>
      <left style="thin">
        <color indexed="8"/>
      </left>
      <right style="thin">
        <color indexed="8"/>
      </right>
      <top style="medium">
        <color indexed="64"/>
      </top>
      <bottom style="medium">
        <color indexed="8"/>
      </bottom>
      <diagonal/>
    </border>
    <border>
      <left style="thin">
        <color indexed="8"/>
      </left>
      <right style="medium">
        <color indexed="64"/>
      </right>
      <top style="medium">
        <color indexed="64"/>
      </top>
      <bottom style="medium">
        <color indexed="8"/>
      </bottom>
      <diagonal/>
    </border>
    <border>
      <left style="medium">
        <color indexed="64"/>
      </left>
      <right style="thin">
        <color indexed="8"/>
      </right>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style="thin">
        <color indexed="8"/>
      </right>
      <top style="medium">
        <color indexed="8"/>
      </top>
      <bottom style="medium">
        <color indexed="64"/>
      </bottom>
      <diagonal/>
    </border>
    <border>
      <left style="thin">
        <color indexed="8"/>
      </left>
      <right style="medium">
        <color indexed="8"/>
      </right>
      <top style="medium">
        <color indexed="8"/>
      </top>
      <bottom style="medium">
        <color indexed="64"/>
      </bottom>
      <diagonal/>
    </border>
    <border>
      <left style="thin">
        <color indexed="8"/>
      </left>
      <right style="medium">
        <color indexed="64"/>
      </right>
      <top style="medium">
        <color indexed="8"/>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8"/>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style="thin">
        <color indexed="8"/>
      </left>
      <right/>
      <top style="thin">
        <color indexed="8"/>
      </top>
      <bottom/>
      <diagonal/>
    </border>
    <border>
      <left style="medium">
        <color indexed="64"/>
      </left>
      <right/>
      <top/>
      <bottom style="medium">
        <color indexed="64"/>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top style="thin">
        <color indexed="64"/>
      </top>
      <bottom/>
      <diagonal/>
    </border>
    <border>
      <left style="medium">
        <color indexed="64"/>
      </left>
      <right style="thin">
        <color indexed="8"/>
      </right>
      <top style="medium">
        <color indexed="8"/>
      </top>
      <bottom style="thin">
        <color indexed="64"/>
      </bottom>
      <diagonal/>
    </border>
    <border>
      <left style="thin">
        <color indexed="8"/>
      </left>
      <right style="thin">
        <color indexed="8"/>
      </right>
      <top style="medium">
        <color indexed="8"/>
      </top>
      <bottom style="thin">
        <color indexed="64"/>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8"/>
      </right>
      <top/>
      <bottom style="medium">
        <color indexed="64"/>
      </bottom>
      <diagonal/>
    </border>
    <border>
      <left style="thin">
        <color indexed="8"/>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medium">
        <color indexed="64"/>
      </left>
      <right/>
      <top style="medium">
        <color indexed="8"/>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8"/>
      </left>
      <right style="medium">
        <color indexed="64"/>
      </right>
      <top style="thin">
        <color indexed="8"/>
      </top>
      <bottom style="thin">
        <color indexed="8"/>
      </bottom>
      <diagonal/>
    </border>
    <border>
      <left style="thin">
        <color indexed="64"/>
      </left>
      <right style="medium">
        <color indexed="64"/>
      </right>
      <top style="thin">
        <color indexed="64"/>
      </top>
      <bottom/>
      <diagonal/>
    </border>
    <border>
      <left style="thin">
        <color indexed="8"/>
      </left>
      <right style="medium">
        <color indexed="64"/>
      </right>
      <top style="thin">
        <color indexed="8"/>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right style="thin">
        <color indexed="64"/>
      </right>
      <top style="thin">
        <color indexed="64"/>
      </top>
      <bottom/>
      <diagonal/>
    </border>
    <border>
      <left/>
      <right/>
      <top/>
      <bottom style="medium">
        <color indexed="64"/>
      </bottom>
      <diagonal/>
    </border>
    <border>
      <left/>
      <right style="thin">
        <color indexed="64"/>
      </right>
      <top/>
      <bottom/>
      <diagonal/>
    </border>
    <border>
      <left style="thin">
        <color indexed="64"/>
      </left>
      <right/>
      <top/>
      <bottom/>
      <diagonal/>
    </border>
    <border>
      <left style="medium">
        <color indexed="8"/>
      </left>
      <right style="thin">
        <color indexed="8"/>
      </right>
      <top style="medium">
        <color indexed="8"/>
      </top>
      <bottom style="thin">
        <color indexed="64"/>
      </bottom>
      <diagonal/>
    </border>
    <border>
      <left style="thin">
        <color indexed="8"/>
      </left>
      <right style="thin">
        <color indexed="64"/>
      </right>
      <top style="medium">
        <color indexed="8"/>
      </top>
      <bottom style="thin">
        <color indexed="64"/>
      </bottom>
      <diagonal/>
    </border>
    <border>
      <left style="thin">
        <color indexed="8"/>
      </left>
      <right style="thin">
        <color indexed="64"/>
      </right>
      <top/>
      <bottom style="medium">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thin">
        <color indexed="64"/>
      </right>
      <top style="thin">
        <color indexed="64"/>
      </top>
      <bottom style="medium">
        <color indexed="8"/>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8"/>
      </right>
      <top style="thin">
        <color indexed="8"/>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8"/>
      </left>
      <right style="medium">
        <color indexed="8"/>
      </right>
      <top style="medium">
        <color indexed="8"/>
      </top>
      <bottom style="medium">
        <color indexed="64"/>
      </bottom>
      <diagonal/>
    </border>
    <border>
      <left style="medium">
        <color indexed="8"/>
      </left>
      <right style="medium">
        <color indexed="64"/>
      </right>
      <top style="medium">
        <color indexed="8"/>
      </top>
      <bottom style="medium">
        <color indexed="64"/>
      </bottom>
      <diagonal/>
    </border>
    <border>
      <left style="medium">
        <color indexed="8"/>
      </left>
      <right style="medium">
        <color indexed="64"/>
      </right>
      <top style="medium">
        <color indexed="8"/>
      </top>
      <bottom style="medium">
        <color indexed="8"/>
      </bottom>
      <diagonal/>
    </border>
    <border>
      <left style="thin">
        <color indexed="8"/>
      </left>
      <right/>
      <top style="thin">
        <color indexed="64"/>
      </top>
      <bottom style="thin">
        <color indexed="64"/>
      </bottom>
      <diagonal/>
    </border>
    <border>
      <left style="medium">
        <color indexed="8"/>
      </left>
      <right style="medium">
        <color indexed="8"/>
      </right>
      <top style="medium">
        <color indexed="64"/>
      </top>
      <bottom style="medium">
        <color indexed="8"/>
      </bottom>
      <diagonal/>
    </border>
    <border>
      <left style="medium">
        <color indexed="8"/>
      </left>
      <right style="medium">
        <color indexed="64"/>
      </right>
      <top style="medium">
        <color indexed="64"/>
      </top>
      <bottom style="medium">
        <color indexed="8"/>
      </bottom>
      <diagonal/>
    </border>
    <border>
      <left/>
      <right/>
      <top style="thin">
        <color indexed="8"/>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
      <left/>
      <right style="thin">
        <color indexed="64"/>
      </right>
      <top style="thin">
        <color indexed="8"/>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top style="thin">
        <color indexed="8"/>
      </top>
      <bottom style="thin">
        <color indexed="8"/>
      </bottom>
      <diagonal/>
    </border>
    <border>
      <left style="medium">
        <color indexed="64"/>
      </left>
      <right/>
      <top style="medium">
        <color indexed="64"/>
      </top>
      <bottom/>
      <diagonal/>
    </border>
    <border>
      <left style="thin">
        <color indexed="64"/>
      </left>
      <right/>
      <top style="thin">
        <color indexed="8"/>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8"/>
      </top>
      <bottom style="medium">
        <color indexed="64"/>
      </bottom>
      <diagonal/>
    </border>
    <border>
      <left/>
      <right style="thin">
        <color indexed="8"/>
      </right>
      <top style="thin">
        <color indexed="8"/>
      </top>
      <bottom style="medium">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medium">
        <color indexed="64"/>
      </left>
      <right style="medium">
        <color indexed="64"/>
      </right>
      <top/>
      <bottom/>
      <diagonal/>
    </border>
    <border>
      <left style="medium">
        <color indexed="64"/>
      </left>
      <right/>
      <top style="medium">
        <color indexed="8"/>
      </top>
      <bottom style="medium">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s>
  <cellStyleXfs count="3">
    <xf numFmtId="0" fontId="0" fillId="0" borderId="0"/>
    <xf numFmtId="0" fontId="18" fillId="0" borderId="0"/>
    <xf numFmtId="9" fontId="1" fillId="0" borderId="0" applyFont="0" applyFill="0" applyBorder="0" applyAlignment="0" applyProtection="0"/>
  </cellStyleXfs>
  <cellXfs count="1397">
    <xf numFmtId="0" fontId="0" fillId="0" borderId="0" xfId="0"/>
    <xf numFmtId="0" fontId="2" fillId="0" borderId="0" xfId="0" applyFont="1"/>
    <xf numFmtId="0" fontId="3" fillId="0" borderId="0" xfId="0" applyFont="1"/>
    <xf numFmtId="0" fontId="0" fillId="0" borderId="0" xfId="0" applyBorder="1"/>
    <xf numFmtId="0" fontId="5" fillId="0" borderId="0" xfId="0" applyFont="1" applyBorder="1"/>
    <xf numFmtId="0" fontId="3" fillId="0" borderId="0" xfId="0" applyFont="1" applyFill="1"/>
    <xf numFmtId="0" fontId="6" fillId="0" borderId="0" xfId="0" applyFont="1"/>
    <xf numFmtId="0" fontId="0" fillId="0" borderId="0" xfId="0" applyFill="1"/>
    <xf numFmtId="0" fontId="0" fillId="0" borderId="1" xfId="0" applyBorder="1" applyAlignment="1"/>
    <xf numFmtId="0" fontId="0" fillId="0" borderId="2" xfId="0" applyBorder="1" applyAlignment="1"/>
    <xf numFmtId="0" fontId="4" fillId="0" borderId="0" xfId="0" applyFont="1" applyFill="1" applyBorder="1"/>
    <xf numFmtId="0" fontId="0" fillId="0" borderId="0" xfId="0" applyFill="1" applyBorder="1"/>
    <xf numFmtId="0" fontId="0" fillId="0" borderId="0" xfId="0" applyFill="1" applyBorder="1" applyAlignment="1"/>
    <xf numFmtId="0" fontId="8" fillId="2" borderId="0" xfId="0" applyFont="1" applyFill="1"/>
    <xf numFmtId="0" fontId="9" fillId="2" borderId="0" xfId="0" applyFont="1" applyFill="1"/>
    <xf numFmtId="0" fontId="10" fillId="3" borderId="3" xfId="0" applyFont="1" applyFill="1" applyBorder="1"/>
    <xf numFmtId="0" fontId="10" fillId="3" borderId="4" xfId="0" applyFont="1" applyFill="1" applyBorder="1"/>
    <xf numFmtId="0" fontId="11" fillId="3" borderId="3" xfId="0" applyFont="1" applyFill="1" applyBorder="1" applyAlignment="1">
      <alignment horizontal="center"/>
    </xf>
    <xf numFmtId="0" fontId="10" fillId="3" borderId="5" xfId="0" applyFont="1" applyFill="1" applyBorder="1"/>
    <xf numFmtId="0" fontId="12" fillId="0" borderId="0" xfId="0" applyFont="1" applyFill="1"/>
    <xf numFmtId="0" fontId="12" fillId="0" borderId="0" xfId="0" applyFont="1"/>
    <xf numFmtId="0" fontId="10" fillId="0" borderId="6" xfId="0" applyFont="1" applyBorder="1" applyAlignment="1">
      <alignment horizontal="center"/>
    </xf>
    <xf numFmtId="0" fontId="12" fillId="0" borderId="7" xfId="0" applyFont="1" applyBorder="1"/>
    <xf numFmtId="0" fontId="11" fillId="0" borderId="8" xfId="0" applyFont="1" applyBorder="1"/>
    <xf numFmtId="0" fontId="12" fillId="0" borderId="9" xfId="0" applyFont="1" applyBorder="1"/>
    <xf numFmtId="0" fontId="12" fillId="0" borderId="10" xfId="0" applyFont="1" applyBorder="1"/>
    <xf numFmtId="0" fontId="10" fillId="0" borderId="8" xfId="0" applyFont="1" applyBorder="1"/>
    <xf numFmtId="0" fontId="10" fillId="0" borderId="7" xfId="0" applyFont="1" applyBorder="1" applyAlignment="1">
      <alignment horizontal="center"/>
    </xf>
    <xf numFmtId="0" fontId="10" fillId="3" borderId="6" xfId="0" applyFont="1" applyFill="1" applyBorder="1" applyAlignment="1">
      <alignment horizontal="center"/>
    </xf>
    <xf numFmtId="0" fontId="10" fillId="0" borderId="7" xfId="0" applyFont="1" applyBorder="1" applyAlignment="1">
      <alignment horizontal="center" wrapText="1"/>
    </xf>
    <xf numFmtId="0" fontId="11" fillId="0" borderId="7" xfId="0" applyFont="1" applyBorder="1"/>
    <xf numFmtId="0" fontId="12" fillId="0" borderId="11" xfId="0" applyFont="1" applyBorder="1"/>
    <xf numFmtId="0" fontId="0" fillId="0" borderId="7" xfId="0" applyBorder="1"/>
    <xf numFmtId="0" fontId="11" fillId="0" borderId="12" xfId="0" applyFont="1" applyBorder="1"/>
    <xf numFmtId="0" fontId="7" fillId="0" borderId="7" xfId="0" applyFont="1" applyBorder="1" applyAlignment="1">
      <alignment horizontal="left" vertical="center" wrapText="1"/>
    </xf>
    <xf numFmtId="0" fontId="2" fillId="0" borderId="3" xfId="0" applyFont="1" applyBorder="1"/>
    <xf numFmtId="0" fontId="14" fillId="0" borderId="2" xfId="0" applyFont="1" applyBorder="1" applyAlignment="1"/>
    <xf numFmtId="0" fontId="14" fillId="0" borderId="1" xfId="0" applyFont="1" applyBorder="1" applyAlignment="1"/>
    <xf numFmtId="0" fontId="14" fillId="0" borderId="13" xfId="0" applyFont="1" applyBorder="1" applyAlignment="1"/>
    <xf numFmtId="0" fontId="11" fillId="3" borderId="2" xfId="0" applyFont="1" applyFill="1" applyBorder="1" applyAlignment="1">
      <alignment horizontal="center"/>
    </xf>
    <xf numFmtId="0" fontId="12" fillId="3" borderId="1" xfId="0" applyFont="1" applyFill="1" applyBorder="1" applyAlignment="1"/>
    <xf numFmtId="0" fontId="12" fillId="3" borderId="13" xfId="0" applyFont="1" applyFill="1" applyBorder="1" applyAlignment="1"/>
    <xf numFmtId="49" fontId="14" fillId="0" borderId="3" xfId="0" applyNumberFormat="1" applyFont="1" applyBorder="1" applyAlignment="1">
      <alignment horizontal="right"/>
    </xf>
    <xf numFmtId="1" fontId="12" fillId="0" borderId="7" xfId="0" applyNumberFormat="1" applyFont="1" applyBorder="1" applyAlignment="1">
      <alignment horizontal="center" vertical="center"/>
    </xf>
    <xf numFmtId="0" fontId="12" fillId="0" borderId="7" xfId="0" applyFont="1" applyBorder="1" applyAlignment="1">
      <alignment horizontal="center" vertical="center"/>
    </xf>
    <xf numFmtId="0" fontId="12" fillId="0" borderId="7" xfId="0" applyFont="1" applyBorder="1" applyAlignment="1">
      <alignment vertical="center" wrapText="1"/>
    </xf>
    <xf numFmtId="0" fontId="12" fillId="0" borderId="7" xfId="0" applyNumberFormat="1" applyFont="1" applyBorder="1" applyAlignment="1">
      <alignment horizontal="center" vertical="center"/>
    </xf>
    <xf numFmtId="0" fontId="9" fillId="0" borderId="0" xfId="0" applyFont="1" applyFill="1"/>
    <xf numFmtId="3" fontId="12" fillId="0" borderId="7" xfId="0" applyNumberFormat="1" applyFont="1" applyFill="1" applyBorder="1" applyAlignment="1">
      <alignment horizontal="center" vertical="center"/>
    </xf>
    <xf numFmtId="3" fontId="12" fillId="0" borderId="7" xfId="0" applyNumberFormat="1" applyFont="1" applyBorder="1" applyAlignment="1">
      <alignment horizontal="center" vertical="center"/>
    </xf>
    <xf numFmtId="0" fontId="2" fillId="0" borderId="2" xfId="0" applyFont="1" applyBorder="1" applyAlignment="1"/>
    <xf numFmtId="0" fontId="2" fillId="0" borderId="1" xfId="0" applyFont="1" applyBorder="1" applyAlignment="1"/>
    <xf numFmtId="0" fontId="2" fillId="0" borderId="13" xfId="0" applyFont="1" applyBorder="1" applyAlignment="1"/>
    <xf numFmtId="0" fontId="0" fillId="0" borderId="13" xfId="0" applyBorder="1" applyAlignment="1"/>
    <xf numFmtId="0" fontId="16" fillId="0" borderId="0" xfId="0" applyFont="1"/>
    <xf numFmtId="4" fontId="12" fillId="0" borderId="7" xfId="0" applyNumberFormat="1" applyFont="1" applyBorder="1"/>
    <xf numFmtId="4" fontId="12" fillId="0" borderId="11" xfId="0" applyNumberFormat="1" applyFont="1" applyBorder="1"/>
    <xf numFmtId="4" fontId="12" fillId="0" borderId="14" xfId="0" applyNumberFormat="1" applyFont="1" applyBorder="1"/>
    <xf numFmtId="4" fontId="10" fillId="0" borderId="9" xfId="0" applyNumberFormat="1" applyFont="1" applyBorder="1"/>
    <xf numFmtId="4" fontId="10" fillId="0" borderId="10" xfId="0" applyNumberFormat="1" applyFont="1" applyBorder="1"/>
    <xf numFmtId="4" fontId="11" fillId="0" borderId="9" xfId="0" applyNumberFormat="1" applyFont="1" applyBorder="1"/>
    <xf numFmtId="4" fontId="11" fillId="0" borderId="10" xfId="0" applyNumberFormat="1" applyFont="1" applyBorder="1"/>
    <xf numFmtId="0" fontId="12" fillId="0" borderId="7" xfId="0" applyFont="1" applyBorder="1" applyAlignment="1">
      <alignment horizontal="center"/>
    </xf>
    <xf numFmtId="0" fontId="12" fillId="0" borderId="7" xfId="0" applyFont="1" applyBorder="1" applyAlignment="1">
      <alignment horizontal="center" vertical="center" wrapText="1"/>
    </xf>
    <xf numFmtId="0" fontId="19" fillId="4" borderId="0" xfId="1" applyFont="1" applyFill="1"/>
    <xf numFmtId="0" fontId="20" fillId="4" borderId="0" xfId="1" applyFont="1" applyFill="1"/>
    <xf numFmtId="0" fontId="18" fillId="0" borderId="0" xfId="1"/>
    <xf numFmtId="0" fontId="21" fillId="0" borderId="0" xfId="1" applyFont="1" applyFill="1"/>
    <xf numFmtId="0" fontId="21" fillId="0" borderId="0" xfId="1" applyFont="1"/>
    <xf numFmtId="0" fontId="18" fillId="0" borderId="0" xfId="1" applyBorder="1"/>
    <xf numFmtId="0" fontId="22" fillId="5" borderId="15" xfId="1" applyFont="1" applyFill="1" applyBorder="1" applyAlignment="1">
      <alignment horizontal="center"/>
    </xf>
    <xf numFmtId="0" fontId="23" fillId="5" borderId="15" xfId="1" applyFont="1" applyFill="1" applyBorder="1"/>
    <xf numFmtId="0" fontId="24" fillId="0" borderId="15" xfId="1" applyFont="1" applyBorder="1"/>
    <xf numFmtId="0" fontId="23" fillId="5" borderId="16" xfId="1" applyFont="1" applyFill="1" applyBorder="1"/>
    <xf numFmtId="49" fontId="25" fillId="0" borderId="15" xfId="1" applyNumberFormat="1" applyFont="1" applyBorder="1"/>
    <xf numFmtId="0" fontId="25" fillId="0" borderId="17" xfId="1" applyFont="1" applyBorder="1" applyAlignment="1"/>
    <xf numFmtId="0" fontId="25" fillId="0" borderId="18" xfId="1" applyFont="1" applyBorder="1" applyAlignment="1"/>
    <xf numFmtId="0" fontId="25" fillId="0" borderId="19" xfId="1" applyFont="1" applyBorder="1" applyAlignment="1"/>
    <xf numFmtId="0" fontId="26" fillId="0" borderId="0" xfId="1" applyFont="1" applyBorder="1"/>
    <xf numFmtId="0" fontId="18" fillId="0" borderId="17" xfId="1" applyFont="1" applyBorder="1" applyAlignment="1"/>
    <xf numFmtId="0" fontId="18" fillId="0" borderId="19" xfId="1" applyBorder="1" applyAlignment="1"/>
    <xf numFmtId="0" fontId="23" fillId="5" borderId="20" xfId="1" applyFont="1" applyFill="1" applyBorder="1"/>
    <xf numFmtId="0" fontId="27" fillId="0" borderId="0" xfId="1" applyFont="1" applyFill="1" applyBorder="1"/>
    <xf numFmtId="0" fontId="18" fillId="0" borderId="0" xfId="1" applyFill="1" applyBorder="1" applyAlignment="1"/>
    <xf numFmtId="0" fontId="18" fillId="0" borderId="0" xfId="1" applyFill="1" applyBorder="1"/>
    <xf numFmtId="0" fontId="18" fillId="0" borderId="0" xfId="1" applyFill="1"/>
    <xf numFmtId="0" fontId="23" fillId="5" borderId="21" xfId="1" applyFont="1" applyFill="1" applyBorder="1" applyAlignment="1">
      <alignment horizontal="center"/>
    </xf>
    <xf numFmtId="0" fontId="23" fillId="0" borderId="21" xfId="1" applyFont="1" applyBorder="1" applyAlignment="1">
      <alignment horizontal="center"/>
    </xf>
    <xf numFmtId="0" fontId="28" fillId="0" borderId="22" xfId="1" applyFont="1" applyBorder="1"/>
    <xf numFmtId="0" fontId="22" fillId="0" borderId="23" xfId="1" applyFont="1" applyBorder="1"/>
    <xf numFmtId="0" fontId="28" fillId="0" borderId="24" xfId="1" applyFont="1" applyBorder="1"/>
    <xf numFmtId="0" fontId="28" fillId="0" borderId="25" xfId="1" applyFont="1" applyBorder="1"/>
    <xf numFmtId="0" fontId="23" fillId="0" borderId="23" xfId="1" applyFont="1" applyBorder="1"/>
    <xf numFmtId="0" fontId="24" fillId="0" borderId="0" xfId="1" applyFont="1"/>
    <xf numFmtId="0" fontId="23" fillId="0" borderId="22" xfId="1" applyFont="1" applyBorder="1" applyAlignment="1">
      <alignment horizontal="center" wrapText="1"/>
    </xf>
    <xf numFmtId="0" fontId="28" fillId="0" borderId="22" xfId="1" applyFont="1" applyBorder="1" applyAlignment="1">
      <alignment horizontal="center" vertical="center" wrapText="1"/>
    </xf>
    <xf numFmtId="0" fontId="28" fillId="0" borderId="22" xfId="1" applyFont="1" applyBorder="1" applyAlignment="1">
      <alignment horizontal="center" vertical="center"/>
    </xf>
    <xf numFmtId="0" fontId="28" fillId="0" borderId="0" xfId="1" applyFont="1"/>
    <xf numFmtId="0" fontId="29" fillId="0" borderId="0" xfId="1" applyFont="1"/>
    <xf numFmtId="0" fontId="30" fillId="0" borderId="22" xfId="1" applyFont="1" applyBorder="1" applyAlignment="1">
      <alignment horizontal="left" vertical="center" wrapText="1"/>
    </xf>
    <xf numFmtId="164" fontId="28" fillId="0" borderId="22" xfId="1" applyNumberFormat="1" applyFont="1" applyBorder="1"/>
    <xf numFmtId="0" fontId="28" fillId="0" borderId="22" xfId="1" applyNumberFormat="1" applyFont="1" applyBorder="1"/>
    <xf numFmtId="164" fontId="28" fillId="0" borderId="24" xfId="1" applyNumberFormat="1" applyFont="1" applyBorder="1"/>
    <xf numFmtId="0" fontId="28" fillId="0" borderId="25" xfId="1" applyNumberFormat="1" applyFont="1" applyBorder="1"/>
    <xf numFmtId="9" fontId="28" fillId="0" borderId="22" xfId="1" applyNumberFormat="1" applyFont="1" applyBorder="1" applyAlignment="1">
      <alignment horizontal="center" vertical="center"/>
    </xf>
    <xf numFmtId="0" fontId="25" fillId="0" borderId="17" xfId="1" applyFont="1" applyBorder="1" applyAlignment="1">
      <alignment horizontal="left"/>
    </xf>
    <xf numFmtId="0" fontId="25" fillId="0" borderId="18" xfId="1" applyFont="1" applyBorder="1" applyAlignment="1">
      <alignment horizontal="left"/>
    </xf>
    <xf numFmtId="0" fontId="25" fillId="0" borderId="19" xfId="1" applyFont="1" applyBorder="1" applyAlignment="1">
      <alignment horizontal="left"/>
    </xf>
    <xf numFmtId="0" fontId="28" fillId="0" borderId="22" xfId="1" applyFont="1" applyBorder="1" applyAlignment="1">
      <alignment wrapText="1"/>
    </xf>
    <xf numFmtId="9" fontId="28" fillId="0" borderId="22" xfId="1" applyNumberFormat="1" applyFont="1" applyBorder="1"/>
    <xf numFmtId="0" fontId="24" fillId="0" borderId="17" xfId="1" applyFont="1" applyBorder="1" applyAlignment="1"/>
    <xf numFmtId="0" fontId="24" fillId="0" borderId="18" xfId="1" applyFont="1" applyBorder="1" applyAlignment="1"/>
    <xf numFmtId="0" fontId="24" fillId="0" borderId="19" xfId="1" applyFont="1" applyBorder="1" applyAlignment="1"/>
    <xf numFmtId="0" fontId="18" fillId="0" borderId="18" xfId="1" applyBorder="1" applyAlignment="1"/>
    <xf numFmtId="0" fontId="22" fillId="5" borderId="17" xfId="1" applyFont="1" applyFill="1" applyBorder="1" applyAlignment="1">
      <alignment horizontal="center"/>
    </xf>
    <xf numFmtId="0" fontId="28" fillId="5" borderId="18" xfId="1" applyFont="1" applyFill="1" applyBorder="1" applyAlignment="1"/>
    <xf numFmtId="0" fontId="28" fillId="5" borderId="19" xfId="1" applyFont="1" applyFill="1" applyBorder="1" applyAlignment="1"/>
    <xf numFmtId="0" fontId="22" fillId="0" borderId="22" xfId="1" applyFont="1" applyBorder="1"/>
    <xf numFmtId="0" fontId="18" fillId="0" borderId="22" xfId="1" applyBorder="1"/>
    <xf numFmtId="0" fontId="22" fillId="0" borderId="26" xfId="1" applyFont="1" applyBorder="1"/>
    <xf numFmtId="0" fontId="28" fillId="0" borderId="27" xfId="1" applyFont="1" applyBorder="1"/>
    <xf numFmtId="0" fontId="28" fillId="0" borderId="28" xfId="1" applyFont="1" applyFill="1" applyBorder="1"/>
    <xf numFmtId="0" fontId="28" fillId="0" borderId="22" xfId="1" applyFont="1" applyBorder="1" applyAlignment="1">
      <alignment vertical="center" wrapText="1"/>
    </xf>
    <xf numFmtId="0" fontId="22" fillId="5" borderId="29" xfId="1" applyFont="1" applyFill="1" applyBorder="1" applyAlignment="1">
      <alignment horizontal="center"/>
    </xf>
    <xf numFmtId="0" fontId="24" fillId="0" borderId="30" xfId="1" applyFont="1" applyBorder="1"/>
    <xf numFmtId="0" fontId="24" fillId="0" borderId="31" xfId="1" applyFont="1" applyBorder="1" applyAlignment="1"/>
    <xf numFmtId="49" fontId="25" fillId="0" borderId="32" xfId="1" applyNumberFormat="1" applyFont="1" applyBorder="1"/>
    <xf numFmtId="0" fontId="25" fillId="0" borderId="33" xfId="1" applyFont="1" applyBorder="1" applyAlignment="1">
      <alignment horizontal="left"/>
    </xf>
    <xf numFmtId="0" fontId="25" fillId="0" borderId="34" xfId="1" applyFont="1" applyBorder="1" applyAlignment="1">
      <alignment horizontal="left"/>
    </xf>
    <xf numFmtId="0" fontId="25" fillId="0" borderId="35" xfId="1" applyFont="1" applyBorder="1" applyAlignment="1">
      <alignment horizontal="left"/>
    </xf>
    <xf numFmtId="4" fontId="28" fillId="0" borderId="22" xfId="1" applyNumberFormat="1" applyFont="1" applyBorder="1"/>
    <xf numFmtId="4" fontId="11" fillId="0" borderId="24" xfId="1" applyNumberFormat="1" applyFont="1" applyBorder="1"/>
    <xf numFmtId="4" fontId="28" fillId="0" borderId="24" xfId="1" applyNumberFormat="1" applyFont="1" applyBorder="1"/>
    <xf numFmtId="4" fontId="28" fillId="0" borderId="25" xfId="1" applyNumberFormat="1" applyFont="1" applyBorder="1"/>
    <xf numFmtId="4" fontId="10" fillId="0" borderId="24" xfId="1" applyNumberFormat="1" applyFont="1" applyBorder="1"/>
    <xf numFmtId="4" fontId="11" fillId="0" borderId="27" xfId="1" applyNumberFormat="1" applyFont="1" applyBorder="1"/>
    <xf numFmtId="0" fontId="10" fillId="0" borderId="6" xfId="0" applyFont="1" applyFill="1" applyBorder="1" applyAlignment="1">
      <alignment horizontal="center"/>
    </xf>
    <xf numFmtId="0" fontId="12" fillId="0" borderId="6" xfId="0" applyFont="1" applyBorder="1" applyAlignment="1">
      <alignment horizontal="center"/>
    </xf>
    <xf numFmtId="0" fontId="12" fillId="0" borderId="6" xfId="0" applyFont="1" applyBorder="1" applyAlignment="1">
      <alignment horizontal="left"/>
    </xf>
    <xf numFmtId="0" fontId="25" fillId="0" borderId="17" xfId="1" applyFont="1" applyBorder="1" applyAlignment="1">
      <alignment horizontal="left" wrapText="1"/>
    </xf>
    <xf numFmtId="0" fontId="25" fillId="0" borderId="18" xfId="1" applyFont="1" applyBorder="1" applyAlignment="1">
      <alignment horizontal="left" wrapText="1"/>
    </xf>
    <xf numFmtId="0" fontId="25" fillId="0" borderId="19" xfId="1" applyFont="1" applyBorder="1" applyAlignment="1">
      <alignment horizontal="left" wrapText="1"/>
    </xf>
    <xf numFmtId="0" fontId="23" fillId="0" borderId="21" xfId="1" applyFont="1" applyFill="1" applyBorder="1" applyAlignment="1">
      <alignment horizontal="center"/>
    </xf>
    <xf numFmtId="0" fontId="28" fillId="0" borderId="22" xfId="1" applyFont="1" applyFill="1" applyBorder="1"/>
    <xf numFmtId="0" fontId="12" fillId="0" borderId="21" xfId="1" applyFont="1" applyBorder="1" applyAlignment="1">
      <alignment horizontal="center"/>
    </xf>
    <xf numFmtId="0" fontId="12" fillId="0" borderId="21" xfId="1" applyFont="1" applyBorder="1" applyAlignment="1"/>
    <xf numFmtId="0" fontId="13" fillId="0" borderId="22" xfId="1" applyFont="1" applyBorder="1" applyAlignment="1"/>
    <xf numFmtId="0" fontId="12" fillId="0" borderId="22" xfId="1" applyFont="1" applyBorder="1" applyAlignment="1">
      <alignment horizontal="center"/>
    </xf>
    <xf numFmtId="2" fontId="28" fillId="0" borderId="24" xfId="1" applyNumberFormat="1" applyFont="1" applyBorder="1"/>
    <xf numFmtId="2" fontId="28" fillId="0" borderId="25" xfId="1" applyNumberFormat="1" applyFont="1" applyBorder="1"/>
    <xf numFmtId="4" fontId="12" fillId="0" borderId="21" xfId="1" applyNumberFormat="1" applyFont="1" applyBorder="1" applyAlignment="1"/>
    <xf numFmtId="4" fontId="12" fillId="0" borderId="22" xfId="1" applyNumberFormat="1" applyFont="1" applyBorder="1" applyAlignment="1"/>
    <xf numFmtId="4" fontId="28" fillId="0" borderId="27" xfId="1" applyNumberFormat="1" applyFont="1" applyBorder="1"/>
    <xf numFmtId="4" fontId="28" fillId="0" borderId="36" xfId="1" applyNumberFormat="1" applyFont="1" applyBorder="1"/>
    <xf numFmtId="0" fontId="22" fillId="0" borderId="37" xfId="1" applyFont="1" applyBorder="1"/>
    <xf numFmtId="0" fontId="28" fillId="0" borderId="38" xfId="1" applyFont="1" applyBorder="1"/>
    <xf numFmtId="4" fontId="28" fillId="0" borderId="38" xfId="1" applyNumberFormat="1" applyFont="1" applyBorder="1"/>
    <xf numFmtId="4" fontId="28" fillId="0" borderId="39" xfId="1" applyNumberFormat="1" applyFont="1" applyBorder="1"/>
    <xf numFmtId="0" fontId="23" fillId="0" borderId="40" xfId="1" applyFont="1" applyBorder="1"/>
    <xf numFmtId="0" fontId="28" fillId="0" borderId="41" xfId="1" applyFont="1" applyBorder="1"/>
    <xf numFmtId="4" fontId="10" fillId="0" borderId="41" xfId="1" applyNumberFormat="1" applyFont="1" applyBorder="1"/>
    <xf numFmtId="4" fontId="10" fillId="0" borderId="42" xfId="1" applyNumberFormat="1" applyFont="1" applyBorder="1"/>
    <xf numFmtId="0" fontId="28" fillId="0" borderId="36" xfId="1" applyFont="1" applyBorder="1"/>
    <xf numFmtId="1" fontId="28" fillId="0" borderId="22" xfId="1" applyNumberFormat="1" applyFont="1" applyBorder="1" applyAlignment="1">
      <alignment horizontal="center" vertical="center"/>
    </xf>
    <xf numFmtId="0" fontId="22" fillId="5" borderId="19" xfId="1" applyFont="1" applyFill="1" applyBorder="1" applyAlignment="1">
      <alignment horizontal="center"/>
    </xf>
    <xf numFmtId="0" fontId="28" fillId="0" borderId="22" xfId="1" applyFont="1" applyBorder="1" applyAlignment="1"/>
    <xf numFmtId="4" fontId="11" fillId="0" borderId="25" xfId="1" applyNumberFormat="1" applyFont="1" applyBorder="1"/>
    <xf numFmtId="4" fontId="10" fillId="0" borderId="27" xfId="1" applyNumberFormat="1" applyFont="1" applyBorder="1"/>
    <xf numFmtId="4" fontId="10" fillId="0" borderId="36" xfId="1" applyNumberFormat="1" applyFont="1" applyBorder="1"/>
    <xf numFmtId="0" fontId="28" fillId="0" borderId="7" xfId="1" applyFont="1" applyBorder="1" applyAlignment="1">
      <alignment horizontal="center" vertical="center" wrapText="1"/>
    </xf>
    <xf numFmtId="0" fontId="28" fillId="0" borderId="7" xfId="1" applyFont="1" applyBorder="1" applyAlignment="1">
      <alignment vertical="center" wrapText="1"/>
    </xf>
    <xf numFmtId="0" fontId="28" fillId="0" borderId="7" xfId="1" applyFont="1" applyBorder="1" applyAlignment="1">
      <alignment horizontal="center" vertical="center"/>
    </xf>
    <xf numFmtId="0" fontId="23" fillId="0" borderId="22" xfId="1" applyFont="1" applyBorder="1" applyAlignment="1">
      <alignment horizontal="center" vertical="center"/>
    </xf>
    <xf numFmtId="0" fontId="23" fillId="0" borderId="21" xfId="1" applyFont="1" applyBorder="1" applyAlignment="1">
      <alignment horizontal="center" vertical="center"/>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28" fillId="0" borderId="21" xfId="1" applyFont="1" applyBorder="1"/>
    <xf numFmtId="0" fontId="18" fillId="0" borderId="21" xfId="1" applyBorder="1"/>
    <xf numFmtId="4" fontId="18" fillId="0" borderId="21" xfId="1" applyNumberFormat="1" applyBorder="1"/>
    <xf numFmtId="4" fontId="28" fillId="0" borderId="21" xfId="1" applyNumberFormat="1" applyFont="1" applyBorder="1"/>
    <xf numFmtId="0" fontId="22" fillId="0" borderId="43" xfId="1" applyFont="1" applyBorder="1"/>
    <xf numFmtId="0" fontId="28" fillId="0" borderId="44" xfId="1" applyFont="1" applyBorder="1"/>
    <xf numFmtId="4" fontId="11" fillId="0" borderId="44" xfId="1" applyNumberFormat="1" applyFont="1" applyBorder="1"/>
    <xf numFmtId="4" fontId="11" fillId="0" borderId="45" xfId="1" applyNumberFormat="1" applyFont="1" applyBorder="1"/>
    <xf numFmtId="0" fontId="22" fillId="0" borderId="46" xfId="1" applyFont="1" applyBorder="1"/>
    <xf numFmtId="0" fontId="23" fillId="0" borderId="47" xfId="1" applyFont="1" applyBorder="1"/>
    <xf numFmtId="0" fontId="28" fillId="0" borderId="48" xfId="1" applyFont="1" applyBorder="1"/>
    <xf numFmtId="4" fontId="10" fillId="0" borderId="49" xfId="1" applyNumberFormat="1" applyFont="1" applyBorder="1"/>
    <xf numFmtId="4" fontId="10" fillId="0" borderId="50" xfId="1" applyNumberFormat="1" applyFont="1" applyBorder="1"/>
    <xf numFmtId="0" fontId="28" fillId="0" borderId="7" xfId="1" applyFont="1" applyBorder="1" applyAlignment="1">
      <alignment wrapText="1"/>
    </xf>
    <xf numFmtId="0" fontId="28" fillId="0" borderId="0" xfId="1" applyFont="1" applyBorder="1" applyAlignment="1">
      <alignment wrapText="1"/>
    </xf>
    <xf numFmtId="165" fontId="28" fillId="0" borderId="0" xfId="1" applyNumberFormat="1" applyFont="1" applyBorder="1"/>
    <xf numFmtId="0" fontId="31" fillId="0" borderId="0" xfId="1" applyFont="1"/>
    <xf numFmtId="2" fontId="28" fillId="0" borderId="22" xfId="1" applyNumberFormat="1" applyFont="1" applyBorder="1"/>
    <xf numFmtId="2" fontId="11" fillId="0" borderId="24" xfId="1" applyNumberFormat="1" applyFont="1" applyBorder="1"/>
    <xf numFmtId="2" fontId="10" fillId="0" borderId="24" xfId="1" applyNumberFormat="1" applyFont="1" applyBorder="1"/>
    <xf numFmtId="0" fontId="28" fillId="0" borderId="22" xfId="1" applyFont="1" applyBorder="1" applyAlignment="1">
      <alignment horizontal="center"/>
    </xf>
    <xf numFmtId="0" fontId="28" fillId="0" borderId="22" xfId="1" applyFont="1" applyBorder="1" applyAlignment="1">
      <alignment horizontal="left"/>
    </xf>
    <xf numFmtId="2" fontId="18" fillId="0" borderId="19" xfId="1" applyNumberFormat="1" applyBorder="1" applyAlignment="1"/>
    <xf numFmtId="0" fontId="28" fillId="0" borderId="21" xfId="1" applyFont="1" applyBorder="1" applyAlignment="1">
      <alignment horizontal="center"/>
    </xf>
    <xf numFmtId="0" fontId="12" fillId="0" borderId="21" xfId="1" applyFont="1" applyBorder="1" applyAlignment="1">
      <alignment horizontal="left"/>
    </xf>
    <xf numFmtId="4" fontId="12" fillId="0" borderId="21" xfId="1" applyNumberFormat="1" applyFont="1" applyBorder="1" applyAlignment="1">
      <alignment horizontal="right"/>
    </xf>
    <xf numFmtId="0" fontId="12" fillId="0" borderId="22" xfId="1" applyFont="1" applyBorder="1" applyAlignment="1">
      <alignment horizontal="left"/>
    </xf>
    <xf numFmtId="4" fontId="12" fillId="0" borderId="22" xfId="1" applyNumberFormat="1" applyFont="1" applyBorder="1" applyAlignment="1">
      <alignment horizontal="right"/>
    </xf>
    <xf numFmtId="0" fontId="12" fillId="0" borderId="7" xfId="1" applyFont="1" applyBorder="1" applyAlignment="1">
      <alignment horizontal="center" vertical="center" wrapText="1"/>
    </xf>
    <xf numFmtId="0" fontId="12" fillId="0" borderId="7" xfId="1" applyFont="1" applyBorder="1" applyAlignment="1">
      <alignment horizontal="center" vertical="center"/>
    </xf>
    <xf numFmtId="0" fontId="12" fillId="0" borderId="7" xfId="0" applyFont="1" applyBorder="1" applyAlignment="1">
      <alignment wrapText="1"/>
    </xf>
    <xf numFmtId="9" fontId="12" fillId="0" borderId="7" xfId="2" applyFont="1" applyBorder="1" applyAlignment="1">
      <alignment horizontal="center" vertical="center"/>
    </xf>
    <xf numFmtId="0" fontId="12" fillId="0" borderId="51" xfId="0" applyFont="1" applyBorder="1" applyAlignment="1">
      <alignment horizontal="center" vertical="center"/>
    </xf>
    <xf numFmtId="49" fontId="12" fillId="0" borderId="51" xfId="0" applyNumberFormat="1" applyFont="1" applyBorder="1" applyAlignment="1">
      <alignment horizontal="center" vertical="center"/>
    </xf>
    <xf numFmtId="1" fontId="12" fillId="0" borderId="7" xfId="0" applyNumberFormat="1" applyFont="1" applyBorder="1" applyAlignment="1">
      <alignment horizontal="center" vertical="center" wrapText="1"/>
    </xf>
    <xf numFmtId="0" fontId="12" fillId="0" borderId="7" xfId="0" applyFont="1" applyBorder="1" applyAlignment="1">
      <alignment horizontal="left" vertical="center" wrapText="1"/>
    </xf>
    <xf numFmtId="49" fontId="12" fillId="0" borderId="7" xfId="0" applyNumberFormat="1" applyFont="1" applyBorder="1" applyAlignment="1">
      <alignment horizontal="center" vertical="center" wrapText="1"/>
    </xf>
    <xf numFmtId="9" fontId="12" fillId="0" borderId="7" xfId="2" applyFont="1" applyBorder="1" applyAlignment="1">
      <alignment horizontal="center" vertical="center" wrapText="1"/>
    </xf>
    <xf numFmtId="1" fontId="12" fillId="0" borderId="7" xfId="2" applyNumberFormat="1" applyFont="1" applyBorder="1" applyAlignment="1">
      <alignment horizontal="center" vertical="center" wrapText="1"/>
    </xf>
    <xf numFmtId="0" fontId="12" fillId="0" borderId="7" xfId="0" applyFont="1" applyBorder="1" applyAlignment="1">
      <alignment vertical="top" wrapText="1"/>
    </xf>
    <xf numFmtId="0" fontId="12" fillId="0" borderId="0" xfId="0" applyFont="1" applyBorder="1" applyAlignment="1">
      <alignment vertical="top" wrapText="1"/>
    </xf>
    <xf numFmtId="0" fontId="12" fillId="0" borderId="0" xfId="0" applyFont="1" applyBorder="1" applyAlignment="1">
      <alignment horizontal="center" vertical="center"/>
    </xf>
    <xf numFmtId="1" fontId="12" fillId="0" borderId="0" xfId="0" applyNumberFormat="1" applyFont="1" applyBorder="1" applyAlignment="1">
      <alignment horizontal="center" vertical="center"/>
    </xf>
    <xf numFmtId="0" fontId="23" fillId="0" borderId="7" xfId="1" applyFont="1" applyBorder="1" applyAlignment="1">
      <alignment horizontal="center" vertical="center"/>
    </xf>
    <xf numFmtId="0" fontId="23" fillId="0" borderId="7" xfId="1" applyFont="1" applyBorder="1" applyAlignment="1">
      <alignment horizontal="center" wrapText="1"/>
    </xf>
    <xf numFmtId="0" fontId="11" fillId="0" borderId="0" xfId="0" applyFont="1" applyFill="1" applyBorder="1" applyAlignment="1">
      <alignment horizontal="center"/>
    </xf>
    <xf numFmtId="0" fontId="11" fillId="0" borderId="0" xfId="0" applyFont="1" applyFill="1" applyBorder="1" applyAlignment="1"/>
    <xf numFmtId="0" fontId="11" fillId="3" borderId="2" xfId="0" applyFont="1" applyFill="1" applyBorder="1" applyAlignment="1"/>
    <xf numFmtId="0" fontId="10" fillId="0" borderId="0" xfId="0" applyFont="1" applyFill="1" applyBorder="1"/>
    <xf numFmtId="16" fontId="14" fillId="0" borderId="2" xfId="0" applyNumberFormat="1" applyFont="1" applyBorder="1" applyAlignment="1"/>
    <xf numFmtId="0" fontId="5" fillId="0" borderId="0" xfId="0" applyFont="1" applyFill="1" applyBorder="1"/>
    <xf numFmtId="0" fontId="0" fillId="0" borderId="0" xfId="0" applyBorder="1" applyAlignment="1"/>
    <xf numFmtId="0" fontId="12" fillId="0" borderId="0" xfId="0" applyFont="1" applyFill="1" applyBorder="1" applyAlignment="1"/>
    <xf numFmtId="0" fontId="33" fillId="3" borderId="5" xfId="0" applyFont="1" applyFill="1" applyBorder="1"/>
    <xf numFmtId="0" fontId="33" fillId="3" borderId="3" xfId="0" applyFont="1" applyFill="1" applyBorder="1"/>
    <xf numFmtId="0" fontId="33" fillId="3" borderId="4" xfId="0" applyFont="1" applyFill="1" applyBorder="1"/>
    <xf numFmtId="0" fontId="8" fillId="2" borderId="0" xfId="0" applyFont="1" applyFill="1" applyAlignment="1">
      <alignment horizontal="center"/>
    </xf>
    <xf numFmtId="0" fontId="11" fillId="6" borderId="8" xfId="0" applyFont="1" applyFill="1" applyBorder="1"/>
    <xf numFmtId="0" fontId="12" fillId="6" borderId="9" xfId="0" applyFont="1" applyFill="1" applyBorder="1"/>
    <xf numFmtId="4" fontId="12" fillId="6" borderId="9" xfId="0" applyNumberFormat="1" applyFont="1" applyFill="1" applyBorder="1"/>
    <xf numFmtId="4" fontId="12" fillId="0" borderId="6" xfId="0" applyNumberFormat="1" applyFont="1" applyBorder="1"/>
    <xf numFmtId="0" fontId="12" fillId="0" borderId="6" xfId="0" applyFont="1" applyBorder="1"/>
    <xf numFmtId="0" fontId="12" fillId="6" borderId="10" xfId="0" applyFont="1" applyFill="1" applyBorder="1"/>
    <xf numFmtId="0" fontId="12" fillId="0" borderId="51" xfId="0" applyFont="1" applyBorder="1"/>
    <xf numFmtId="0" fontId="10" fillId="6" borderId="8" xfId="0" applyFont="1" applyFill="1" applyBorder="1"/>
    <xf numFmtId="4" fontId="12" fillId="6" borderId="10" xfId="0" applyNumberFormat="1" applyFont="1" applyFill="1" applyBorder="1"/>
    <xf numFmtId="0" fontId="8" fillId="0" borderId="0" xfId="0" applyFont="1" applyFill="1" applyAlignment="1">
      <alignment horizontal="center"/>
    </xf>
    <xf numFmtId="0" fontId="7" fillId="0" borderId="2" xfId="0" applyFont="1" applyBorder="1" applyAlignment="1">
      <alignment horizontal="left" vertical="center" wrapText="1"/>
    </xf>
    <xf numFmtId="9" fontId="12" fillId="0" borderId="7" xfId="0" applyNumberFormat="1" applyFont="1" applyBorder="1" applyAlignment="1">
      <alignment horizontal="center" vertical="center"/>
    </xf>
    <xf numFmtId="0" fontId="18" fillId="0" borderId="52" xfId="1" applyFont="1" applyBorder="1" applyAlignment="1"/>
    <xf numFmtId="0" fontId="18" fillId="0" borderId="53" xfId="1" applyBorder="1" applyAlignment="1"/>
    <xf numFmtId="0" fontId="18" fillId="0" borderId="54" xfId="1" applyBorder="1" applyAlignment="1"/>
    <xf numFmtId="0" fontId="32" fillId="0" borderId="22" xfId="1" applyFont="1" applyBorder="1" applyAlignment="1">
      <alignment horizontal="left" vertical="center" wrapText="1"/>
    </xf>
    <xf numFmtId="0" fontId="11" fillId="0" borderId="51" xfId="0" applyFont="1" applyBorder="1"/>
    <xf numFmtId="0" fontId="11" fillId="0" borderId="6" xfId="0" applyFont="1" applyBorder="1"/>
    <xf numFmtId="0" fontId="12" fillId="0" borderId="9" xfId="0" applyFont="1" applyBorder="1" applyAlignment="1">
      <alignment horizontal="center"/>
    </xf>
    <xf numFmtId="4" fontId="12" fillId="0" borderId="9" xfId="0" applyNumberFormat="1" applyFont="1" applyBorder="1"/>
    <xf numFmtId="4" fontId="12" fillId="0" borderId="10" xfId="0" applyNumberFormat="1" applyFont="1" applyBorder="1"/>
    <xf numFmtId="4" fontId="12" fillId="0" borderId="51" xfId="0" applyNumberFormat="1" applyFont="1" applyBorder="1"/>
    <xf numFmtId="0" fontId="7" fillId="0" borderId="7" xfId="0" applyFont="1" applyBorder="1" applyAlignment="1">
      <alignment horizontal="center" vertical="center" wrapText="1"/>
    </xf>
    <xf numFmtId="0" fontId="19" fillId="0" borderId="0" xfId="1" applyFont="1" applyFill="1"/>
    <xf numFmtId="0" fontId="20" fillId="0" borderId="0" xfId="1" applyFont="1" applyFill="1"/>
    <xf numFmtId="49" fontId="12" fillId="0" borderId="7" xfId="0" applyNumberFormat="1" applyFont="1" applyBorder="1" applyAlignment="1">
      <alignment horizontal="center" vertical="center"/>
    </xf>
    <xf numFmtId="0" fontId="22" fillId="0" borderId="7" xfId="1" applyFont="1" applyBorder="1"/>
    <xf numFmtId="0" fontId="28" fillId="0" borderId="7" xfId="1" applyFont="1" applyBorder="1"/>
    <xf numFmtId="4" fontId="28" fillId="0" borderId="7" xfId="1" applyNumberFormat="1" applyFont="1" applyBorder="1"/>
    <xf numFmtId="0" fontId="22" fillId="0" borderId="6" xfId="1" applyFont="1" applyBorder="1"/>
    <xf numFmtId="0" fontId="28" fillId="0" borderId="6" xfId="1" applyFont="1" applyBorder="1"/>
    <xf numFmtId="4" fontId="28" fillId="0" borderId="6" xfId="1" applyNumberFormat="1" applyFont="1" applyBorder="1"/>
    <xf numFmtId="0" fontId="23" fillId="0" borderId="26" xfId="1" applyFont="1" applyBorder="1"/>
    <xf numFmtId="0" fontId="22" fillId="0" borderId="40" xfId="1" applyFont="1" applyBorder="1"/>
    <xf numFmtId="0" fontId="22" fillId="0" borderId="51" xfId="1" applyFont="1" applyBorder="1"/>
    <xf numFmtId="0" fontId="28" fillId="0" borderId="51" xfId="1" applyFont="1" applyBorder="1"/>
    <xf numFmtId="4" fontId="28" fillId="0" borderId="51" xfId="1" applyNumberFormat="1" applyFont="1" applyBorder="1"/>
    <xf numFmtId="4" fontId="11" fillId="0" borderId="41" xfId="1" applyNumberFormat="1" applyFont="1" applyBorder="1"/>
    <xf numFmtId="4" fontId="11" fillId="0" borderId="42" xfId="1" applyNumberFormat="1" applyFont="1" applyBorder="1"/>
    <xf numFmtId="0" fontId="23" fillId="0" borderId="55" xfId="1" applyFont="1" applyBorder="1" applyAlignment="1">
      <alignment horizontal="center"/>
    </xf>
    <xf numFmtId="0" fontId="23" fillId="0" borderId="7" xfId="1" applyFont="1" applyBorder="1" applyAlignment="1">
      <alignment horizontal="center"/>
    </xf>
    <xf numFmtId="0" fontId="3" fillId="0" borderId="0" xfId="0" applyFont="1" applyFill="1" applyBorder="1"/>
    <xf numFmtId="0" fontId="2" fillId="0" borderId="3" xfId="0" applyFont="1" applyBorder="1" applyAlignment="1"/>
    <xf numFmtId="4" fontId="12" fillId="0" borderId="9" xfId="0" applyNumberFormat="1" applyFont="1" applyFill="1" applyBorder="1"/>
    <xf numFmtId="0" fontId="10" fillId="0" borderId="7" xfId="0" applyFont="1" applyBorder="1" applyAlignment="1">
      <alignment vertical="center" wrapText="1"/>
    </xf>
    <xf numFmtId="4" fontId="10" fillId="6" borderId="9" xfId="0" applyNumberFormat="1" applyFont="1" applyFill="1" applyBorder="1"/>
    <xf numFmtId="0" fontId="17" fillId="0" borderId="6" xfId="0" applyFont="1" applyBorder="1"/>
    <xf numFmtId="49" fontId="0" fillId="0" borderId="3" xfId="0" applyNumberFormat="1" applyBorder="1"/>
    <xf numFmtId="0" fontId="10" fillId="3" borderId="4" xfId="0" applyFont="1" applyFill="1" applyBorder="1" applyAlignment="1">
      <alignment wrapText="1"/>
    </xf>
    <xf numFmtId="49" fontId="0" fillId="0" borderId="56" xfId="0" applyNumberFormat="1" applyBorder="1"/>
    <xf numFmtId="0" fontId="0" fillId="2" borderId="0" xfId="0" applyFill="1"/>
    <xf numFmtId="0" fontId="10" fillId="3" borderId="3" xfId="0" applyFont="1" applyFill="1" applyBorder="1" applyAlignment="1">
      <alignment wrapText="1"/>
    </xf>
    <xf numFmtId="0" fontId="5" fillId="0" borderId="0" xfId="0" applyFont="1" applyBorder="1" applyAlignment="1">
      <alignment wrapText="1"/>
    </xf>
    <xf numFmtId="0" fontId="10" fillId="3" borderId="5" xfId="0" applyFont="1" applyFill="1" applyBorder="1" applyAlignment="1">
      <alignment wrapText="1"/>
    </xf>
    <xf numFmtId="0" fontId="4" fillId="0" borderId="0" xfId="0" applyFont="1" applyFill="1" applyBorder="1" applyAlignment="1">
      <alignment wrapText="1"/>
    </xf>
    <xf numFmtId="0" fontId="46" fillId="7" borderId="0" xfId="0" applyFont="1" applyFill="1"/>
    <xf numFmtId="0" fontId="47" fillId="7" borderId="0" xfId="0" applyFont="1" applyFill="1"/>
    <xf numFmtId="0" fontId="48" fillId="0" borderId="0" xfId="0" applyFont="1" applyFill="1"/>
    <xf numFmtId="0" fontId="48" fillId="0" borderId="0" xfId="0" applyFont="1"/>
    <xf numFmtId="0" fontId="49" fillId="8" borderId="153" xfId="0" applyFont="1" applyFill="1" applyBorder="1" applyAlignment="1">
      <alignment horizontal="center"/>
    </xf>
    <xf numFmtId="0" fontId="50" fillId="8" borderId="153" xfId="0" applyFont="1" applyFill="1" applyBorder="1"/>
    <xf numFmtId="0" fontId="51" fillId="0" borderId="153" xfId="0" applyFont="1" applyBorder="1"/>
    <xf numFmtId="0" fontId="50" fillId="8" borderId="154" xfId="0" applyFont="1" applyFill="1" applyBorder="1"/>
    <xf numFmtId="49" fontId="52" fillId="0" borderId="153" xfId="0" applyNumberFormat="1" applyFont="1" applyBorder="1"/>
    <xf numFmtId="0" fontId="52" fillId="0" borderId="155" xfId="0" applyFont="1" applyBorder="1" applyAlignment="1">
      <alignment horizontal="left"/>
    </xf>
    <xf numFmtId="0" fontId="52" fillId="0" borderId="156" xfId="0" applyFont="1" applyBorder="1" applyAlignment="1">
      <alignment horizontal="left"/>
    </xf>
    <xf numFmtId="0" fontId="52" fillId="0" borderId="157" xfId="0" applyFont="1" applyBorder="1" applyAlignment="1">
      <alignment horizontal="left"/>
    </xf>
    <xf numFmtId="0" fontId="53" fillId="0" borderId="0" xfId="0" applyFont="1"/>
    <xf numFmtId="0" fontId="50" fillId="8" borderId="158" xfId="0" applyFont="1" applyFill="1" applyBorder="1"/>
    <xf numFmtId="0" fontId="54" fillId="0" borderId="0" xfId="0" applyFont="1" applyFill="1"/>
    <xf numFmtId="0" fontId="53" fillId="0" borderId="0" xfId="0" applyFont="1" applyFill="1" applyAlignment="1"/>
    <xf numFmtId="0" fontId="53" fillId="0" borderId="0" xfId="0" applyFont="1" applyFill="1"/>
    <xf numFmtId="0" fontId="50" fillId="8" borderId="158" xfId="0" applyFont="1" applyFill="1" applyBorder="1" applyAlignment="1">
      <alignment horizontal="center"/>
    </xf>
    <xf numFmtId="0" fontId="50" fillId="0" borderId="158" xfId="0" applyFont="1" applyBorder="1" applyAlignment="1">
      <alignment horizontal="center"/>
    </xf>
    <xf numFmtId="0" fontId="55" fillId="0" borderId="155" xfId="0" applyFont="1" applyBorder="1"/>
    <xf numFmtId="0" fontId="55" fillId="0" borderId="7" xfId="0" applyFont="1" applyBorder="1"/>
    <xf numFmtId="4" fontId="55" fillId="0" borderId="7" xfId="0" applyNumberFormat="1" applyFont="1" applyBorder="1" applyAlignment="1">
      <alignment horizontal="right"/>
    </xf>
    <xf numFmtId="0" fontId="55" fillId="0" borderId="159" xfId="0" applyFont="1" applyBorder="1"/>
    <xf numFmtId="0" fontId="55" fillId="0" borderId="0" xfId="0" applyFont="1" applyBorder="1"/>
    <xf numFmtId="0" fontId="49" fillId="0" borderId="153" xfId="0" applyFont="1" applyBorder="1"/>
    <xf numFmtId="0" fontId="55" fillId="0" borderId="154" xfId="0" applyFont="1" applyBorder="1"/>
    <xf numFmtId="0" fontId="55" fillId="0" borderId="153" xfId="0" applyFont="1" applyBorder="1"/>
    <xf numFmtId="4" fontId="55" fillId="0" borderId="153" xfId="0" applyNumberFormat="1" applyFont="1" applyBorder="1" applyAlignment="1">
      <alignment horizontal="right"/>
    </xf>
    <xf numFmtId="0" fontId="50" fillId="0" borderId="153" xfId="0" applyFont="1" applyBorder="1"/>
    <xf numFmtId="0" fontId="51" fillId="0" borderId="0" xfId="0" applyFont="1"/>
    <xf numFmtId="0" fontId="55" fillId="0" borderId="0" xfId="0" applyFont="1"/>
    <xf numFmtId="0" fontId="56" fillId="0" borderId="0" xfId="0" applyFont="1"/>
    <xf numFmtId="0" fontId="57" fillId="0" borderId="153" xfId="0" applyFont="1" applyBorder="1" applyAlignment="1">
      <alignment horizontal="left" vertical="center" wrapText="1"/>
    </xf>
    <xf numFmtId="0" fontId="51" fillId="0" borderId="155" xfId="0" applyFont="1" applyBorder="1" applyAlignment="1"/>
    <xf numFmtId="0" fontId="51" fillId="0" borderId="156" xfId="0" applyFont="1" applyBorder="1" applyAlignment="1"/>
    <xf numFmtId="0" fontId="53" fillId="0" borderId="155" xfId="0" applyFont="1" applyBorder="1" applyAlignment="1"/>
    <xf numFmtId="0" fontId="53" fillId="0" borderId="156" xfId="0" applyFont="1" applyBorder="1" applyAlignment="1"/>
    <xf numFmtId="0" fontId="0" fillId="0" borderId="0" xfId="0" applyFill="1" applyAlignment="1"/>
    <xf numFmtId="0" fontId="55" fillId="0" borderId="7" xfId="0" applyFont="1" applyBorder="1" applyAlignment="1">
      <alignment vertical="center" wrapText="1"/>
    </xf>
    <xf numFmtId="0" fontId="55" fillId="0" borderId="7" xfId="0" applyFont="1" applyBorder="1" applyAlignment="1">
      <alignment horizontal="center" vertical="center"/>
    </xf>
    <xf numFmtId="0" fontId="55" fillId="0" borderId="158" xfId="0" applyFont="1" applyBorder="1"/>
    <xf numFmtId="0" fontId="49" fillId="0" borderId="154" xfId="0" applyFont="1" applyBorder="1"/>
    <xf numFmtId="0" fontId="55" fillId="0" borderId="160" xfId="0" applyFont="1" applyBorder="1"/>
    <xf numFmtId="0" fontId="50" fillId="0" borderId="7" xfId="0" applyFont="1" applyBorder="1" applyAlignment="1">
      <alignment horizontal="center" vertical="center" wrapText="1"/>
    </xf>
    <xf numFmtId="0" fontId="50" fillId="8" borderId="158" xfId="0" applyFont="1" applyFill="1" applyBorder="1" applyAlignment="1">
      <alignment horizontal="center" vertical="center"/>
    </xf>
    <xf numFmtId="0" fontId="50" fillId="0" borderId="158" xfId="0" applyFont="1" applyBorder="1" applyAlignment="1">
      <alignment horizontal="center" vertical="center"/>
    </xf>
    <xf numFmtId="0" fontId="50" fillId="0" borderId="158" xfId="0" applyFont="1" applyBorder="1" applyAlignment="1">
      <alignment horizontal="center" vertical="center" wrapText="1"/>
    </xf>
    <xf numFmtId="10" fontId="12" fillId="0" borderId="7" xfId="0" applyNumberFormat="1" applyFont="1" applyBorder="1" applyAlignment="1">
      <alignment horizontal="center" vertical="center"/>
    </xf>
    <xf numFmtId="0" fontId="10" fillId="3" borderId="7" xfId="0" applyFont="1" applyFill="1" applyBorder="1" applyAlignment="1">
      <alignment horizontal="center"/>
    </xf>
    <xf numFmtId="0" fontId="12" fillId="0" borderId="7" xfId="0" applyFont="1" applyBorder="1" applyAlignment="1">
      <alignment horizontal="left"/>
    </xf>
    <xf numFmtId="1" fontId="12" fillId="0" borderId="7" xfId="2" applyNumberFormat="1" applyFont="1" applyBorder="1" applyAlignment="1">
      <alignment horizontal="center" vertical="center"/>
    </xf>
    <xf numFmtId="0" fontId="0" fillId="0" borderId="7" xfId="0" applyFont="1" applyBorder="1"/>
    <xf numFmtId="0" fontId="12" fillId="0" borderId="6" xfId="0" applyFont="1" applyBorder="1" applyAlignment="1">
      <alignment horizontal="right"/>
    </xf>
    <xf numFmtId="4" fontId="12" fillId="0" borderId="7" xfId="0" applyNumberFormat="1" applyFont="1" applyBorder="1" applyAlignment="1">
      <alignment horizontal="right"/>
    </xf>
    <xf numFmtId="0" fontId="7" fillId="0" borderId="62" xfId="0" applyFont="1" applyBorder="1" applyAlignment="1">
      <alignment horizontal="center" vertical="center" wrapText="1"/>
    </xf>
    <xf numFmtId="0" fontId="22" fillId="0" borderId="21" xfId="1" applyFont="1" applyBorder="1"/>
    <xf numFmtId="0" fontId="22" fillId="0" borderId="63" xfId="1" applyFont="1" applyBorder="1"/>
    <xf numFmtId="0" fontId="28" fillId="0" borderId="64" xfId="1" applyFont="1" applyBorder="1"/>
    <xf numFmtId="0" fontId="22" fillId="0" borderId="65" xfId="1" applyFont="1" applyBorder="1"/>
    <xf numFmtId="0" fontId="23" fillId="0" borderId="66" xfId="1" applyFont="1" applyBorder="1"/>
    <xf numFmtId="0" fontId="28" fillId="0" borderId="67" xfId="1" applyFont="1" applyBorder="1"/>
    <xf numFmtId="4" fontId="10" fillId="0" borderId="68" xfId="1" applyNumberFormat="1" applyFont="1" applyBorder="1"/>
    <xf numFmtId="4" fontId="10" fillId="0" borderId="69" xfId="1" applyNumberFormat="1" applyFont="1" applyBorder="1"/>
    <xf numFmtId="0" fontId="28" fillId="0" borderId="60" xfId="1" applyFont="1" applyBorder="1" applyAlignment="1">
      <alignment wrapText="1"/>
    </xf>
    <xf numFmtId="0" fontId="28" fillId="0" borderId="7" xfId="0" applyFont="1" applyBorder="1" applyAlignment="1">
      <alignment vertical="center" wrapText="1"/>
    </xf>
    <xf numFmtId="0" fontId="28" fillId="0" borderId="7" xfId="0" applyFont="1" applyBorder="1" applyAlignment="1">
      <alignment horizontal="center" vertical="center" wrapText="1"/>
    </xf>
    <xf numFmtId="4" fontId="11" fillId="0" borderId="14" xfId="0" applyNumberFormat="1" applyFont="1" applyBorder="1"/>
    <xf numFmtId="4" fontId="12" fillId="0" borderId="70" xfId="0" applyNumberFormat="1" applyFont="1" applyBorder="1"/>
    <xf numFmtId="4" fontId="11" fillId="0" borderId="11" xfId="0" applyNumberFormat="1" applyFont="1" applyBorder="1"/>
    <xf numFmtId="0" fontId="12" fillId="0" borderId="0" xfId="0" applyFont="1" applyFill="1" applyBorder="1"/>
    <xf numFmtId="0" fontId="10" fillId="0" borderId="0" xfId="0" applyFont="1" applyFill="1" applyBorder="1" applyAlignment="1">
      <alignment horizontal="center"/>
    </xf>
    <xf numFmtId="4" fontId="10" fillId="0" borderId="0" xfId="0" applyNumberFormat="1" applyFont="1" applyFill="1" applyBorder="1"/>
    <xf numFmtId="0" fontId="34" fillId="0" borderId="0" xfId="0" applyFont="1" applyFill="1" applyBorder="1"/>
    <xf numFmtId="4" fontId="34" fillId="0" borderId="0" xfId="0" applyNumberFormat="1" applyFont="1" applyFill="1" applyBorder="1"/>
    <xf numFmtId="4" fontId="12" fillId="0" borderId="0" xfId="0" applyNumberFormat="1" applyFont="1" applyFill="1" applyBorder="1"/>
    <xf numFmtId="0" fontId="10" fillId="0" borderId="0" xfId="0" applyFont="1" applyFill="1" applyBorder="1" applyAlignment="1">
      <alignment horizontal="center" wrapText="1"/>
    </xf>
    <xf numFmtId="0" fontId="0" fillId="0" borderId="0" xfId="0" applyFill="1" applyBorder="1" applyAlignment="1">
      <alignment wrapText="1"/>
    </xf>
    <xf numFmtId="0" fontId="0" fillId="0" borderId="0" xfId="0" applyFill="1" applyBorder="1" applyAlignment="1">
      <alignment horizontal="center"/>
    </xf>
    <xf numFmtId="0" fontId="12" fillId="0" borderId="0" xfId="0" applyFont="1" applyFill="1" applyBorder="1" applyAlignment="1">
      <alignment vertical="top" wrapText="1"/>
    </xf>
    <xf numFmtId="49" fontId="12" fillId="0" borderId="0" xfId="0" applyNumberFormat="1" applyFont="1" applyFill="1" applyBorder="1" applyAlignment="1">
      <alignment vertical="top"/>
    </xf>
    <xf numFmtId="0" fontId="12" fillId="0" borderId="0" xfId="0" applyFont="1" applyFill="1" applyBorder="1" applyAlignment="1">
      <alignment vertical="center" wrapText="1"/>
    </xf>
    <xf numFmtId="0" fontId="0" fillId="0" borderId="0" xfId="0" applyFill="1" applyBorder="1" applyAlignment="1">
      <alignment vertical="center" wrapText="1"/>
    </xf>
    <xf numFmtId="9" fontId="0" fillId="0" borderId="0" xfId="0" applyNumberFormat="1" applyFill="1" applyBorder="1" applyAlignment="1"/>
    <xf numFmtId="9" fontId="12" fillId="0" borderId="0" xfId="0" applyNumberFormat="1" applyFont="1" applyFill="1" applyBorder="1" applyAlignment="1" applyProtection="1">
      <alignment wrapText="1"/>
      <protection locked="0"/>
    </xf>
    <xf numFmtId="0" fontId="9" fillId="0" borderId="0" xfId="0" applyFont="1" applyFill="1" applyBorder="1"/>
    <xf numFmtId="0" fontId="12" fillId="0" borderId="0" xfId="0" applyFont="1" applyFill="1" applyBorder="1" applyAlignment="1">
      <alignment wrapText="1"/>
    </xf>
    <xf numFmtId="0" fontId="7" fillId="0" borderId="0" xfId="0" applyFont="1" applyFill="1" applyBorder="1" applyAlignment="1">
      <alignment vertical="center" wrapText="1"/>
    </xf>
    <xf numFmtId="0" fontId="12" fillId="0" borderId="7" xfId="0" applyFont="1" applyFill="1" applyBorder="1" applyAlignment="1">
      <alignment horizontal="center" vertical="center" wrapText="1"/>
    </xf>
    <xf numFmtId="0" fontId="39" fillId="0" borderId="2" xfId="0" applyFont="1" applyBorder="1" applyAlignment="1">
      <alignment horizontal="left" vertical="center" wrapText="1"/>
    </xf>
    <xf numFmtId="0" fontId="10" fillId="0" borderId="7" xfId="0" applyFont="1" applyBorder="1" applyAlignment="1">
      <alignment vertical="center"/>
    </xf>
    <xf numFmtId="0" fontId="10" fillId="0" borderId="71" xfId="0" applyFont="1" applyBorder="1"/>
    <xf numFmtId="0" fontId="12" fillId="0" borderId="72" xfId="0" applyFont="1" applyBorder="1"/>
    <xf numFmtId="4" fontId="10" fillId="0" borderId="72" xfId="0" applyNumberFormat="1" applyFont="1" applyBorder="1"/>
    <xf numFmtId="0" fontId="10" fillId="3" borderId="73" xfId="0" applyFont="1" applyFill="1" applyBorder="1" applyAlignment="1">
      <alignment horizontal="center"/>
    </xf>
    <xf numFmtId="0" fontId="10" fillId="0" borderId="74" xfId="0" applyFont="1" applyBorder="1" applyAlignment="1">
      <alignment horizontal="center"/>
    </xf>
    <xf numFmtId="0" fontId="10" fillId="0" borderId="75" xfId="0" applyFont="1" applyBorder="1" applyAlignment="1">
      <alignment horizontal="center"/>
    </xf>
    <xf numFmtId="0" fontId="10" fillId="0" borderId="76" xfId="0" applyFont="1" applyBorder="1"/>
    <xf numFmtId="4" fontId="12" fillId="0" borderId="77" xfId="0" applyNumberFormat="1" applyFont="1" applyBorder="1"/>
    <xf numFmtId="49" fontId="12" fillId="0" borderId="78" xfId="0" applyNumberFormat="1" applyFont="1" applyBorder="1" applyAlignment="1">
      <alignment horizontal="center" vertical="center"/>
    </xf>
    <xf numFmtId="4" fontId="50" fillId="0" borderId="153" xfId="0" applyNumberFormat="1" applyFont="1" applyBorder="1" applyAlignment="1">
      <alignment horizontal="right"/>
    </xf>
    <xf numFmtId="4" fontId="49" fillId="0" borderId="154" xfId="0" applyNumberFormat="1" applyFont="1" applyBorder="1" applyAlignment="1">
      <alignment horizontal="right"/>
    </xf>
    <xf numFmtId="0" fontId="58" fillId="0" borderId="153" xfId="0" applyFont="1" applyBorder="1" applyAlignment="1">
      <alignment horizontal="left" vertical="center" wrapText="1"/>
    </xf>
    <xf numFmtId="49" fontId="12" fillId="0" borderId="7" xfId="0" applyNumberFormat="1" applyFont="1" applyFill="1" applyBorder="1" applyAlignment="1">
      <alignment horizontal="center" vertical="center" wrapText="1"/>
    </xf>
    <xf numFmtId="9" fontId="12" fillId="0" borderId="7" xfId="0" applyNumberFormat="1" applyFont="1" applyFill="1" applyBorder="1" applyAlignment="1">
      <alignment horizontal="center" vertical="center" wrapText="1"/>
    </xf>
    <xf numFmtId="1" fontId="12" fillId="0" borderId="7" xfId="0" applyNumberFormat="1" applyFont="1" applyFill="1" applyBorder="1" applyAlignment="1">
      <alignment horizontal="center" vertical="center" wrapText="1"/>
    </xf>
    <xf numFmtId="10" fontId="12" fillId="0" borderId="7" xfId="0" applyNumberFormat="1" applyFont="1" applyFill="1" applyBorder="1" applyAlignment="1">
      <alignment horizontal="center" vertical="center" wrapText="1"/>
    </xf>
    <xf numFmtId="0" fontId="12" fillId="0" borderId="6" xfId="0" applyFont="1" applyFill="1" applyBorder="1" applyAlignment="1">
      <alignment horizontal="left"/>
    </xf>
    <xf numFmtId="49" fontId="10" fillId="0" borderId="6" xfId="0" applyNumberFormat="1" applyFont="1" applyBorder="1" applyAlignment="1">
      <alignment horizontal="center"/>
    </xf>
    <xf numFmtId="0" fontId="34" fillId="0" borderId="6" xfId="0" applyFont="1" applyBorder="1" applyAlignment="1">
      <alignment horizontal="center"/>
    </xf>
    <xf numFmtId="0" fontId="34" fillId="0" borderId="6" xfId="0" applyFont="1" applyBorder="1" applyAlignment="1">
      <alignment horizontal="left"/>
    </xf>
    <xf numFmtId="4" fontId="34" fillId="0" borderId="7" xfId="0" applyNumberFormat="1" applyFont="1" applyBorder="1"/>
    <xf numFmtId="0" fontId="18" fillId="0" borderId="0" xfId="1" applyBorder="1" applyAlignment="1"/>
    <xf numFmtId="0" fontId="18" fillId="0" borderId="2" xfId="1" applyBorder="1" applyAlignment="1"/>
    <xf numFmtId="0" fontId="18" fillId="0" borderId="1" xfId="1" applyBorder="1" applyAlignment="1"/>
    <xf numFmtId="0" fontId="18" fillId="0" borderId="13" xfId="1" applyBorder="1" applyAlignment="1"/>
    <xf numFmtId="0" fontId="13" fillId="0" borderId="0" xfId="0" applyFont="1" applyBorder="1" applyAlignment="1">
      <alignment horizontal="center" vertical="center"/>
    </xf>
    <xf numFmtId="0" fontId="30" fillId="0" borderId="79" xfId="1" applyFont="1" applyBorder="1" applyAlignment="1">
      <alignment horizontal="left" vertical="center" wrapText="1"/>
    </xf>
    <xf numFmtId="0" fontId="18" fillId="0" borderId="80" xfId="1" applyFont="1" applyBorder="1" applyAlignment="1"/>
    <xf numFmtId="0" fontId="18" fillId="0" borderId="34" xfId="1" applyBorder="1" applyAlignment="1"/>
    <xf numFmtId="0" fontId="18" fillId="0" borderId="35" xfId="1" applyBorder="1" applyAlignment="1"/>
    <xf numFmtId="0" fontId="12" fillId="0" borderId="74" xfId="0" applyFont="1" applyBorder="1"/>
    <xf numFmtId="16" fontId="10" fillId="0" borderId="7" xfId="0" applyNumberFormat="1" applyFont="1" applyBorder="1" applyAlignment="1">
      <alignment horizontal="center" vertical="center"/>
    </xf>
    <xf numFmtId="0" fontId="12" fillId="0" borderId="7" xfId="0" applyFont="1" applyFill="1" applyBorder="1" applyAlignment="1">
      <alignment horizontal="left"/>
    </xf>
    <xf numFmtId="0" fontId="34" fillId="0" borderId="7" xfId="0" applyFont="1" applyBorder="1" applyAlignment="1">
      <alignment horizontal="left" vertical="center" wrapText="1"/>
    </xf>
    <xf numFmtId="0" fontId="12" fillId="0" borderId="7" xfId="1" applyFont="1" applyBorder="1" applyAlignment="1">
      <alignment horizontal="left" vertical="center" wrapText="1"/>
    </xf>
    <xf numFmtId="49" fontId="0" fillId="0" borderId="3" xfId="0" applyNumberFormat="1" applyFill="1" applyBorder="1"/>
    <xf numFmtId="0" fontId="18" fillId="0" borderId="0" xfId="0" applyFont="1" applyBorder="1" applyAlignment="1"/>
    <xf numFmtId="0" fontId="28" fillId="0" borderId="81" xfId="1" applyFont="1" applyBorder="1"/>
    <xf numFmtId="4" fontId="28" fillId="0" borderId="81" xfId="1" applyNumberFormat="1" applyFont="1" applyBorder="1"/>
    <xf numFmtId="0" fontId="28" fillId="0" borderId="7" xfId="0" applyFont="1" applyBorder="1" applyAlignment="1">
      <alignment horizontal="center" vertical="center"/>
    </xf>
    <xf numFmtId="0" fontId="39" fillId="0" borderId="7" xfId="0" applyFont="1" applyBorder="1" applyAlignment="1">
      <alignment horizontal="left" vertical="center" wrapText="1"/>
    </xf>
    <xf numFmtId="0" fontId="10" fillId="0" borderId="72" xfId="0" applyFont="1" applyBorder="1" applyAlignment="1">
      <alignment horizontal="center"/>
    </xf>
    <xf numFmtId="0" fontId="10" fillId="0" borderId="82" xfId="0" applyFont="1" applyBorder="1" applyAlignment="1">
      <alignment horizontal="center"/>
    </xf>
    <xf numFmtId="4" fontId="28" fillId="0" borderId="83" xfId="1" applyNumberFormat="1" applyFont="1" applyBorder="1"/>
    <xf numFmtId="4" fontId="28" fillId="0" borderId="84" xfId="1" applyNumberFormat="1" applyFont="1" applyBorder="1"/>
    <xf numFmtId="0" fontId="10" fillId="0" borderId="84" xfId="0" applyFont="1" applyBorder="1" applyAlignment="1">
      <alignment horizontal="center"/>
    </xf>
    <xf numFmtId="4" fontId="28" fillId="0" borderId="85" xfId="1" applyNumberFormat="1" applyFont="1" applyBorder="1"/>
    <xf numFmtId="4" fontId="28" fillId="0" borderId="77" xfId="1" applyNumberFormat="1" applyFont="1" applyBorder="1"/>
    <xf numFmtId="4" fontId="28" fillId="0" borderId="86" xfId="1" applyNumberFormat="1" applyFont="1" applyBorder="1"/>
    <xf numFmtId="4" fontId="10" fillId="0" borderId="0" xfId="0" applyNumberFormat="1" applyFont="1" applyFill="1" applyBorder="1" applyAlignment="1">
      <alignment horizontal="center"/>
    </xf>
    <xf numFmtId="0" fontId="10" fillId="0" borderId="51" xfId="0" applyFont="1" applyBorder="1" applyAlignment="1">
      <alignment horizontal="center"/>
    </xf>
    <xf numFmtId="0" fontId="10" fillId="0" borderId="87" xfId="0" applyFont="1" applyFill="1" applyBorder="1" applyAlignment="1">
      <alignment horizontal="center"/>
    </xf>
    <xf numFmtId="0" fontId="12" fillId="0" borderId="0" xfId="0" applyFont="1" applyBorder="1" applyAlignment="1">
      <alignment horizontal="center" vertical="center" wrapText="1"/>
    </xf>
    <xf numFmtId="0" fontId="12" fillId="0" borderId="78" xfId="0" applyFont="1" applyBorder="1" applyAlignment="1">
      <alignment vertical="center" wrapText="1"/>
    </xf>
    <xf numFmtId="0" fontId="5" fillId="0" borderId="0" xfId="0" applyFont="1" applyBorder="1" applyAlignment="1">
      <alignment horizontal="center" vertical="center"/>
    </xf>
    <xf numFmtId="0" fontId="28" fillId="0" borderId="7" xfId="0" applyFont="1" applyBorder="1" applyAlignment="1">
      <alignment horizontal="center" wrapText="1"/>
    </xf>
    <xf numFmtId="49" fontId="12" fillId="0" borderId="7" xfId="0" applyNumberFormat="1" applyFont="1" applyBorder="1" applyAlignment="1">
      <alignment horizontal="center" vertical="top"/>
    </xf>
    <xf numFmtId="0" fontId="7" fillId="0" borderId="8" xfId="0" applyFont="1" applyBorder="1" applyAlignment="1">
      <alignment horizontal="left" vertical="center" wrapText="1"/>
    </xf>
    <xf numFmtId="0" fontId="28" fillId="0" borderId="7" xfId="0" applyFont="1" applyBorder="1" applyAlignment="1">
      <alignment horizontal="left" vertical="center" wrapText="1"/>
    </xf>
    <xf numFmtId="0" fontId="12" fillId="0" borderId="0" xfId="0" applyFont="1" applyBorder="1" applyAlignment="1">
      <alignment vertical="center" wrapText="1"/>
    </xf>
    <xf numFmtId="0" fontId="0" fillId="0" borderId="0" xfId="0" applyBorder="1" applyAlignment="1">
      <alignment wrapText="1"/>
    </xf>
    <xf numFmtId="0" fontId="28" fillId="0" borderId="7" xfId="0" applyFont="1" applyBorder="1" applyAlignment="1">
      <alignment wrapText="1"/>
    </xf>
    <xf numFmtId="0" fontId="28" fillId="0" borderId="7" xfId="0" applyFont="1" applyFill="1" applyBorder="1" applyAlignment="1">
      <alignment horizontal="center" vertical="center" wrapText="1"/>
    </xf>
    <xf numFmtId="167" fontId="28" fillId="0" borderId="6" xfId="0" applyNumberFormat="1" applyFont="1" applyFill="1" applyBorder="1"/>
    <xf numFmtId="0" fontId="19" fillId="2" borderId="0" xfId="0" applyFont="1" applyFill="1"/>
    <xf numFmtId="0" fontId="20" fillId="2" borderId="0" xfId="0" applyFont="1" applyFill="1"/>
    <xf numFmtId="0" fontId="21" fillId="0" borderId="0" xfId="0" applyFont="1" applyFill="1"/>
    <xf numFmtId="0" fontId="21" fillId="0" borderId="0" xfId="0" applyFont="1"/>
    <xf numFmtId="0" fontId="22" fillId="3" borderId="3" xfId="0" applyFont="1" applyFill="1" applyBorder="1" applyAlignment="1">
      <alignment horizontal="center"/>
    </xf>
    <xf numFmtId="0" fontId="23" fillId="3" borderId="3" xfId="0" applyFont="1" applyFill="1" applyBorder="1"/>
    <xf numFmtId="0" fontId="23" fillId="3" borderId="4" xfId="0" applyFont="1" applyFill="1" applyBorder="1"/>
    <xf numFmtId="0" fontId="26" fillId="0" borderId="0" xfId="0" applyFont="1" applyBorder="1"/>
    <xf numFmtId="0" fontId="23" fillId="3" borderId="5" xfId="0" applyFont="1" applyFill="1" applyBorder="1"/>
    <xf numFmtId="167" fontId="0" fillId="0" borderId="0" xfId="0" applyNumberFormat="1" applyBorder="1"/>
    <xf numFmtId="0" fontId="27" fillId="0" borderId="0" xfId="0" applyFont="1" applyFill="1" applyBorder="1"/>
    <xf numFmtId="0" fontId="23" fillId="3" borderId="6" xfId="0" applyFont="1" applyFill="1" applyBorder="1" applyAlignment="1">
      <alignment horizontal="center"/>
    </xf>
    <xf numFmtId="0" fontId="23" fillId="0" borderId="6" xfId="0" applyFont="1" applyBorder="1" applyAlignment="1">
      <alignment horizontal="center"/>
    </xf>
    <xf numFmtId="0" fontId="23" fillId="0" borderId="62" xfId="0" applyFont="1" applyBorder="1" applyAlignment="1">
      <alignment horizontal="center"/>
    </xf>
    <xf numFmtId="0" fontId="28" fillId="0" borderId="88" xfId="0" applyFont="1" applyBorder="1" applyAlignment="1">
      <alignment horizontal="right"/>
    </xf>
    <xf numFmtId="0" fontId="28" fillId="0" borderId="88" xfId="0" applyFont="1" applyBorder="1"/>
    <xf numFmtId="167" fontId="28" fillId="0" borderId="88" xfId="0" applyNumberFormat="1" applyFont="1" applyFill="1" applyBorder="1"/>
    <xf numFmtId="0" fontId="23" fillId="0" borderId="8" xfId="0" applyFont="1" applyBorder="1"/>
    <xf numFmtId="0" fontId="28" fillId="0" borderId="9" xfId="0" applyFont="1" applyBorder="1"/>
    <xf numFmtId="167" fontId="23" fillId="0" borderId="9" xfId="0" applyNumberFormat="1" applyFont="1" applyFill="1" applyBorder="1"/>
    <xf numFmtId="0" fontId="24" fillId="0" borderId="0" xfId="0" applyFont="1"/>
    <xf numFmtId="0" fontId="23" fillId="0" borderId="7" xfId="0" applyFont="1" applyBorder="1" applyAlignment="1">
      <alignment horizontal="center"/>
    </xf>
    <xf numFmtId="0" fontId="23" fillId="0" borderId="7" xfId="0" applyFont="1" applyBorder="1" applyAlignment="1">
      <alignment horizontal="center" wrapText="1"/>
    </xf>
    <xf numFmtId="0" fontId="28" fillId="0" borderId="7" xfId="0" applyNumberFormat="1" applyFont="1" applyFill="1" applyBorder="1" applyAlignment="1">
      <alignment horizontal="center" vertical="center"/>
    </xf>
    <xf numFmtId="0" fontId="28" fillId="0" borderId="0" xfId="0" applyFont="1"/>
    <xf numFmtId="0" fontId="29" fillId="0" borderId="0" xfId="0" applyFont="1"/>
    <xf numFmtId="0" fontId="30" fillId="0" borderId="3" xfId="0" applyFont="1" applyBorder="1" applyAlignment="1">
      <alignment horizontal="left" vertical="center" wrapText="1"/>
    </xf>
    <xf numFmtId="0" fontId="30" fillId="0" borderId="3" xfId="0" applyFont="1" applyBorder="1" applyAlignment="1">
      <alignment horizontal="center" vertical="center" wrapText="1"/>
    </xf>
    <xf numFmtId="49" fontId="12" fillId="0" borderId="7" xfId="0" applyNumberFormat="1" applyFont="1" applyFill="1" applyBorder="1" applyAlignment="1">
      <alignment horizontal="center" vertical="center"/>
    </xf>
    <xf numFmtId="49" fontId="10" fillId="0" borderId="88" xfId="0" applyNumberFormat="1" applyFont="1" applyBorder="1" applyAlignment="1">
      <alignment horizontal="center" vertical="center"/>
    </xf>
    <xf numFmtId="4" fontId="49" fillId="0" borderId="7" xfId="0" applyNumberFormat="1" applyFont="1" applyBorder="1" applyAlignment="1">
      <alignment horizontal="right"/>
    </xf>
    <xf numFmtId="0" fontId="12" fillId="0" borderId="11" xfId="0" applyFont="1" applyBorder="1" applyAlignment="1">
      <alignment horizontal="center"/>
    </xf>
    <xf numFmtId="0" fontId="12" fillId="0" borderId="51" xfId="0" applyFont="1" applyFill="1" applyBorder="1" applyAlignment="1">
      <alignment horizontal="left"/>
    </xf>
    <xf numFmtId="49" fontId="10" fillId="0" borderId="51" xfId="0" applyNumberFormat="1" applyFont="1" applyBorder="1" applyAlignment="1">
      <alignment horizontal="center"/>
    </xf>
    <xf numFmtId="0" fontId="12" fillId="0" borderId="51" xfId="0" applyFont="1" applyBorder="1" applyAlignment="1">
      <alignment horizontal="left"/>
    </xf>
    <xf numFmtId="49" fontId="10" fillId="0" borderId="9" xfId="0" applyNumberFormat="1" applyFont="1" applyBorder="1" applyAlignment="1">
      <alignment horizontal="center"/>
    </xf>
    <xf numFmtId="0" fontId="12" fillId="0" borderId="9" xfId="0" applyFont="1" applyBorder="1" applyAlignment="1">
      <alignment horizontal="left"/>
    </xf>
    <xf numFmtId="49" fontId="14" fillId="0" borderId="3" xfId="0" applyNumberFormat="1" applyFont="1" applyBorder="1" applyAlignment="1">
      <alignment horizontal="right" wrapText="1"/>
    </xf>
    <xf numFmtId="0" fontId="12" fillId="0" borderId="88" xfId="0" applyFont="1" applyFill="1" applyBorder="1" applyAlignment="1">
      <alignment horizontal="left" vertical="center"/>
    </xf>
    <xf numFmtId="0" fontId="23" fillId="3" borderId="71" xfId="0" applyFont="1" applyFill="1" applyBorder="1" applyAlignment="1">
      <alignment horizontal="center"/>
    </xf>
    <xf numFmtId="0" fontId="23" fillId="0" borderId="72" xfId="0" applyFont="1" applyBorder="1" applyAlignment="1">
      <alignment horizontal="center"/>
    </xf>
    <xf numFmtId="0" fontId="23" fillId="0" borderId="82" xfId="0" applyFont="1" applyBorder="1" applyAlignment="1">
      <alignment horizontal="center"/>
    </xf>
    <xf numFmtId="0" fontId="28" fillId="0" borderId="89" xfId="0" applyFont="1" applyBorder="1"/>
    <xf numFmtId="167" fontId="28" fillId="0" borderId="90" xfId="0" applyNumberFormat="1" applyFont="1" applyFill="1" applyBorder="1"/>
    <xf numFmtId="167" fontId="23" fillId="0" borderId="10" xfId="0" applyNumberFormat="1" applyFont="1" applyFill="1" applyBorder="1"/>
    <xf numFmtId="1" fontId="12" fillId="0" borderId="0" xfId="0" applyNumberFormat="1" applyFont="1" applyBorder="1" applyAlignment="1">
      <alignment horizontal="center" vertical="center" wrapText="1"/>
    </xf>
    <xf numFmtId="0" fontId="12" fillId="0" borderId="88" xfId="0" applyFont="1" applyFill="1" applyBorder="1" applyAlignment="1">
      <alignment horizontal="center" vertical="center"/>
    </xf>
    <xf numFmtId="49" fontId="10" fillId="0" borderId="6" xfId="0" applyNumberFormat="1" applyFont="1" applyBorder="1" applyAlignment="1">
      <alignment horizontal="center" vertical="center"/>
    </xf>
    <xf numFmtId="0" fontId="12" fillId="0" borderId="6" xfId="0" applyFont="1" applyFill="1" applyBorder="1" applyAlignment="1">
      <alignment vertical="center"/>
    </xf>
    <xf numFmtId="0" fontId="11" fillId="0" borderId="74" xfId="0" applyFont="1" applyBorder="1"/>
    <xf numFmtId="4" fontId="12" fillId="0" borderId="91" xfId="0" applyNumberFormat="1" applyFont="1" applyBorder="1"/>
    <xf numFmtId="4" fontId="12" fillId="0" borderId="74" xfId="0" applyNumberFormat="1" applyFont="1" applyBorder="1"/>
    <xf numFmtId="0" fontId="55" fillId="0" borderId="153" xfId="0" applyFont="1" applyBorder="1" applyAlignment="1">
      <alignment horizontal="center" vertical="center"/>
    </xf>
    <xf numFmtId="0" fontId="12" fillId="0" borderId="6" xfId="0" applyFont="1" applyBorder="1" applyAlignment="1">
      <alignment wrapText="1"/>
    </xf>
    <xf numFmtId="4" fontId="12" fillId="0" borderId="6" xfId="0" applyNumberFormat="1" applyFont="1" applyBorder="1" applyAlignment="1">
      <alignment vertical="center"/>
    </xf>
    <xf numFmtId="0" fontId="28" fillId="0" borderId="58" xfId="1" applyFont="1" applyBorder="1"/>
    <xf numFmtId="0" fontId="28" fillId="0" borderId="55" xfId="1" applyFont="1" applyBorder="1"/>
    <xf numFmtId="0" fontId="7" fillId="0" borderId="0" xfId="0" applyFont="1" applyBorder="1" applyAlignment="1">
      <alignment horizontal="center" vertical="center" wrapText="1"/>
    </xf>
    <xf numFmtId="0" fontId="0" fillId="0" borderId="92" xfId="0" applyBorder="1" applyAlignment="1"/>
    <xf numFmtId="9" fontId="12" fillId="0" borderId="7" xfId="0" applyNumberFormat="1" applyFont="1" applyFill="1" applyBorder="1" applyAlignment="1">
      <alignment horizontal="center" vertical="center"/>
    </xf>
    <xf numFmtId="167" fontId="59" fillId="0" borderId="7" xfId="0" applyNumberFormat="1" applyFont="1" applyFill="1" applyBorder="1"/>
    <xf numFmtId="0" fontId="10" fillId="0" borderId="62" xfId="0" applyFont="1" applyBorder="1" applyAlignment="1">
      <alignment horizontal="center"/>
    </xf>
    <xf numFmtId="167" fontId="59" fillId="0" borderId="6" xfId="0" applyNumberFormat="1" applyFont="1" applyFill="1" applyBorder="1"/>
    <xf numFmtId="0" fontId="17" fillId="0" borderId="88" xfId="0" applyFont="1" applyBorder="1"/>
    <xf numFmtId="0" fontId="12" fillId="0" borderId="88" xfId="0" applyFont="1" applyBorder="1"/>
    <xf numFmtId="4" fontId="12" fillId="0" borderId="88" xfId="0" applyNumberFormat="1" applyFont="1" applyBorder="1"/>
    <xf numFmtId="167" fontId="60" fillId="0" borderId="9" xfId="0" applyNumberFormat="1" applyFont="1" applyFill="1" applyBorder="1"/>
    <xf numFmtId="167" fontId="60" fillId="0" borderId="10" xfId="0" applyNumberFormat="1" applyFont="1" applyFill="1" applyBorder="1"/>
    <xf numFmtId="0" fontId="23" fillId="3" borderId="93" xfId="0" applyFont="1" applyFill="1" applyBorder="1" applyAlignment="1"/>
    <xf numFmtId="0" fontId="22" fillId="0" borderId="89" xfId="0" applyFont="1" applyBorder="1"/>
    <xf numFmtId="0" fontId="23" fillId="0" borderId="7" xfId="0" applyFont="1" applyFill="1" applyBorder="1" applyAlignment="1"/>
    <xf numFmtId="0" fontId="23" fillId="0" borderId="7" xfId="0" applyFont="1" applyFill="1" applyBorder="1" applyAlignment="1">
      <alignment horizontal="center"/>
    </xf>
    <xf numFmtId="0" fontId="28" fillId="0" borderId="7" xfId="0" applyFont="1" applyBorder="1"/>
    <xf numFmtId="167" fontId="59" fillId="0" borderId="7" xfId="0" applyNumberFormat="1" applyFont="1" applyBorder="1"/>
    <xf numFmtId="0" fontId="23" fillId="0" borderId="6" xfId="0" applyFont="1" applyFill="1" applyBorder="1" applyAlignment="1"/>
    <xf numFmtId="0" fontId="28" fillId="0" borderId="6" xfId="0" applyFont="1" applyBorder="1"/>
    <xf numFmtId="167" fontId="59" fillId="0" borderId="6" xfId="0" applyNumberFormat="1" applyFont="1" applyBorder="1"/>
    <xf numFmtId="0" fontId="34" fillId="0" borderId="9" xfId="0" applyFont="1" applyBorder="1"/>
    <xf numFmtId="167" fontId="11" fillId="0" borderId="9" xfId="0" applyNumberFormat="1" applyFont="1" applyFill="1" applyBorder="1"/>
    <xf numFmtId="167" fontId="11" fillId="0" borderId="10" xfId="0" applyNumberFormat="1" applyFont="1" applyFill="1" applyBorder="1"/>
    <xf numFmtId="0" fontId="32" fillId="0" borderId="3" xfId="0" applyFont="1" applyBorder="1" applyAlignment="1">
      <alignment horizontal="left" vertical="center" wrapText="1"/>
    </xf>
    <xf numFmtId="0" fontId="22" fillId="0" borderId="73" xfId="0" applyFont="1" applyBorder="1"/>
    <xf numFmtId="0" fontId="28" fillId="0" borderId="74" xfId="0" applyFont="1" applyBorder="1"/>
    <xf numFmtId="167" fontId="12" fillId="0" borderId="74" xfId="0" applyNumberFormat="1" applyFont="1" applyFill="1" applyBorder="1"/>
    <xf numFmtId="167" fontId="12" fillId="0" borderId="75" xfId="0" applyNumberFormat="1" applyFont="1" applyFill="1" applyBorder="1"/>
    <xf numFmtId="167" fontId="11" fillId="0" borderId="88" xfId="0" applyNumberFormat="1" applyFont="1" applyFill="1" applyBorder="1"/>
    <xf numFmtId="167" fontId="59" fillId="0" borderId="51" xfId="0" applyNumberFormat="1" applyFont="1" applyBorder="1"/>
    <xf numFmtId="0" fontId="12" fillId="0" borderId="73" xfId="0" applyFont="1" applyBorder="1"/>
    <xf numFmtId="0" fontId="12" fillId="0" borderId="7" xfId="0" applyFont="1" applyFill="1" applyBorder="1" applyAlignment="1">
      <alignment horizontal="center"/>
    </xf>
    <xf numFmtId="2" fontId="12" fillId="0" borderId="7" xfId="0" applyNumberFormat="1" applyFont="1" applyFill="1" applyBorder="1" applyAlignment="1">
      <alignment horizontal="right"/>
    </xf>
    <xf numFmtId="0" fontId="23" fillId="0" borderId="6" xfId="0" applyFont="1" applyFill="1" applyBorder="1" applyAlignment="1">
      <alignment horizontal="center"/>
    </xf>
    <xf numFmtId="0" fontId="12" fillId="0" borderId="6" xfId="0" applyFont="1" applyFill="1" applyBorder="1" applyAlignment="1">
      <alignment horizontal="center"/>
    </xf>
    <xf numFmtId="2" fontId="12" fillId="0" borderId="6" xfId="0" applyNumberFormat="1" applyFont="1" applyFill="1" applyBorder="1" applyAlignment="1">
      <alignment horizontal="right"/>
    </xf>
    <xf numFmtId="2" fontId="11" fillId="0" borderId="9" xfId="0" applyNumberFormat="1" applyFont="1" applyFill="1" applyBorder="1" applyAlignment="1">
      <alignment horizontal="right"/>
    </xf>
    <xf numFmtId="2" fontId="28" fillId="0" borderId="57" xfId="0" applyNumberFormat="1" applyFont="1" applyBorder="1"/>
    <xf numFmtId="0" fontId="0" fillId="0" borderId="56" xfId="0" applyBorder="1" applyAlignment="1"/>
    <xf numFmtId="0" fontId="0" fillId="0" borderId="94" xfId="0" applyBorder="1" applyAlignment="1"/>
    <xf numFmtId="0" fontId="23" fillId="0" borderId="76" xfId="0" applyFont="1" applyFill="1" applyBorder="1" applyAlignment="1">
      <alignment horizontal="center"/>
    </xf>
    <xf numFmtId="0" fontId="22" fillId="0" borderId="8" xfId="0" applyFont="1" applyBorder="1"/>
    <xf numFmtId="0" fontId="23" fillId="0" borderId="12" xfId="0" applyFont="1" applyFill="1" applyBorder="1" applyAlignment="1">
      <alignment horizontal="center"/>
    </xf>
    <xf numFmtId="0" fontId="23" fillId="0" borderId="11" xfId="0" applyFont="1" applyBorder="1" applyAlignment="1">
      <alignment horizontal="center"/>
    </xf>
    <xf numFmtId="4" fontId="28" fillId="0" borderId="58" xfId="1" applyNumberFormat="1" applyFont="1" applyBorder="1"/>
    <xf numFmtId="4" fontId="28" fillId="0" borderId="55" xfId="1" applyNumberFormat="1" applyFont="1" applyBorder="1"/>
    <xf numFmtId="4" fontId="28" fillId="0" borderId="62" xfId="1" applyNumberFormat="1" applyFont="1" applyBorder="1"/>
    <xf numFmtId="0" fontId="7" fillId="0" borderId="2" xfId="0" applyFont="1" applyBorder="1" applyAlignment="1">
      <alignment vertical="center" wrapText="1"/>
    </xf>
    <xf numFmtId="0" fontId="10" fillId="0" borderId="0" xfId="0" applyFont="1" applyBorder="1" applyAlignment="1">
      <alignment vertical="center"/>
    </xf>
    <xf numFmtId="0" fontId="10" fillId="0" borderId="0" xfId="0" applyFont="1" applyBorder="1" applyAlignment="1">
      <alignment vertical="center" wrapText="1"/>
    </xf>
    <xf numFmtId="0" fontId="10" fillId="0" borderId="0" xfId="0" applyFont="1" applyBorder="1" applyAlignment="1">
      <alignment horizontal="center" vertical="center" wrapText="1"/>
    </xf>
    <xf numFmtId="49" fontId="12" fillId="0" borderId="0" xfId="0" applyNumberFormat="1" applyFont="1" applyBorder="1" applyAlignment="1">
      <alignment horizontal="center" vertical="center"/>
    </xf>
    <xf numFmtId="0" fontId="6" fillId="0" borderId="0" xfId="0" applyFont="1" applyBorder="1"/>
    <xf numFmtId="0" fontId="39" fillId="0" borderId="0" xfId="0" applyFont="1" applyBorder="1" applyAlignment="1">
      <alignment horizontal="left" vertical="center" wrapText="1"/>
    </xf>
    <xf numFmtId="0" fontId="7" fillId="0" borderId="0" xfId="0" applyFont="1" applyBorder="1" applyAlignment="1">
      <alignment vertical="center" wrapText="1"/>
    </xf>
    <xf numFmtId="0" fontId="7" fillId="0" borderId="0" xfId="0" applyFont="1" applyBorder="1" applyAlignment="1">
      <alignment horizontal="left" vertical="center" wrapText="1"/>
    </xf>
    <xf numFmtId="49" fontId="12" fillId="0" borderId="0" xfId="0" applyNumberFormat="1" applyFont="1" applyBorder="1" applyAlignment="1">
      <alignment vertical="center"/>
    </xf>
    <xf numFmtId="0" fontId="34" fillId="0" borderId="0" xfId="0" applyFont="1" applyBorder="1" applyAlignment="1">
      <alignment vertical="center" wrapText="1"/>
    </xf>
    <xf numFmtId="0" fontId="10" fillId="0" borderId="7" xfId="0" applyFont="1" applyBorder="1" applyAlignment="1">
      <alignment horizontal="center" vertical="center" wrapText="1" shrinkToFit="1"/>
    </xf>
    <xf numFmtId="9" fontId="12" fillId="0" borderId="0" xfId="0" applyNumberFormat="1" applyFont="1" applyAlignment="1">
      <alignment vertical="top"/>
    </xf>
    <xf numFmtId="9" fontId="12" fillId="0" borderId="0" xfId="0" applyNumberFormat="1" applyFont="1" applyAlignment="1">
      <alignment horizontal="center"/>
    </xf>
    <xf numFmtId="0" fontId="12" fillId="0" borderId="0" xfId="0" applyFont="1" applyBorder="1" applyAlignment="1">
      <alignment wrapText="1"/>
    </xf>
    <xf numFmtId="49" fontId="12" fillId="0" borderId="0" xfId="0" applyNumberFormat="1" applyFont="1" applyBorder="1" applyAlignment="1">
      <alignment horizontal="center" vertical="top"/>
    </xf>
    <xf numFmtId="0" fontId="12" fillId="0" borderId="0" xfId="0" applyFont="1" applyBorder="1" applyAlignment="1">
      <alignment horizontal="center" vertical="top"/>
    </xf>
    <xf numFmtId="0" fontId="11" fillId="0" borderId="95" xfId="0" applyFont="1" applyBorder="1"/>
    <xf numFmtId="0" fontId="10" fillId="0" borderId="89" xfId="0" applyFont="1" applyFill="1" applyBorder="1" applyAlignment="1">
      <alignment horizontal="center"/>
    </xf>
    <xf numFmtId="49" fontId="12" fillId="0" borderId="7" xfId="2" applyNumberFormat="1" applyFont="1" applyBorder="1" applyAlignment="1">
      <alignment horizontal="center" vertical="center"/>
    </xf>
    <xf numFmtId="0" fontId="12" fillId="0" borderId="95" xfId="0" applyFont="1" applyBorder="1"/>
    <xf numFmtId="0" fontId="12" fillId="0" borderId="88" xfId="0" applyFont="1" applyBorder="1" applyAlignment="1">
      <alignment horizontal="center"/>
    </xf>
    <xf numFmtId="4" fontId="12" fillId="0" borderId="96" xfId="0" applyNumberFormat="1" applyFont="1" applyBorder="1"/>
    <xf numFmtId="4" fontId="12" fillId="0" borderId="81" xfId="0" applyNumberFormat="1" applyFont="1" applyBorder="1"/>
    <xf numFmtId="0" fontId="28" fillId="0" borderId="21" xfId="1" applyFont="1" applyBorder="1" applyAlignment="1">
      <alignment wrapText="1"/>
    </xf>
    <xf numFmtId="9" fontId="28" fillId="0" borderId="21" xfId="1" applyNumberFormat="1" applyFont="1" applyBorder="1" applyAlignment="1">
      <alignment horizontal="center" vertical="center"/>
    </xf>
    <xf numFmtId="9" fontId="28" fillId="0" borderId="7" xfId="1" applyNumberFormat="1" applyFont="1" applyBorder="1" applyAlignment="1">
      <alignment horizontal="center" vertical="center"/>
    </xf>
    <xf numFmtId="0" fontId="18" fillId="0" borderId="0" xfId="1" applyAlignment="1">
      <alignment horizontal="left"/>
    </xf>
    <xf numFmtId="0" fontId="28" fillId="0" borderId="7" xfId="1" applyFont="1" applyBorder="1" applyAlignment="1">
      <alignment horizontal="center"/>
    </xf>
    <xf numFmtId="49" fontId="25" fillId="0" borderId="32" xfId="1" applyNumberFormat="1" applyFont="1" applyBorder="1" applyAlignment="1">
      <alignment vertical="center"/>
    </xf>
    <xf numFmtId="49" fontId="12" fillId="0" borderId="7" xfId="0" applyNumberFormat="1" applyFont="1" applyBorder="1"/>
    <xf numFmtId="0" fontId="22" fillId="0" borderId="97" xfId="1" applyFont="1" applyBorder="1"/>
    <xf numFmtId="4" fontId="11" fillId="0" borderId="64" xfId="1" applyNumberFormat="1" applyFont="1" applyBorder="1"/>
    <xf numFmtId="4" fontId="11" fillId="0" borderId="98" xfId="1" applyNumberFormat="1" applyFont="1" applyBorder="1"/>
    <xf numFmtId="4" fontId="12" fillId="0" borderId="27" xfId="1" applyNumberFormat="1" applyFont="1" applyBorder="1"/>
    <xf numFmtId="4" fontId="12" fillId="0" borderId="99" xfId="1" applyNumberFormat="1" applyFont="1" applyBorder="1"/>
    <xf numFmtId="0" fontId="10" fillId="0" borderId="6" xfId="0" applyFont="1" applyBorder="1" applyAlignment="1">
      <alignment horizontal="center" vertical="center" wrapText="1"/>
    </xf>
    <xf numFmtId="0" fontId="10" fillId="0" borderId="6" xfId="0" applyFont="1" applyBorder="1" applyAlignment="1">
      <alignment horizontal="center" wrapText="1"/>
    </xf>
    <xf numFmtId="0" fontId="12" fillId="0" borderId="0" xfId="0" applyFont="1" applyBorder="1" applyAlignment="1">
      <alignment horizontal="left" vertical="center" wrapText="1"/>
    </xf>
    <xf numFmtId="0" fontId="23" fillId="0" borderId="55" xfId="1" applyFont="1" applyBorder="1" applyAlignment="1">
      <alignment horizontal="center" vertical="center"/>
    </xf>
    <xf numFmtId="0" fontId="12" fillId="0" borderId="51" xfId="0" applyFont="1" applyBorder="1" applyAlignment="1">
      <alignment horizontal="center" vertical="center" wrapText="1"/>
    </xf>
    <xf numFmtId="0" fontId="0" fillId="0" borderId="7" xfId="0" applyBorder="1" applyAlignment="1">
      <alignment horizontal="center" vertical="center"/>
    </xf>
    <xf numFmtId="0" fontId="22" fillId="0" borderId="100" xfId="1" applyFont="1" applyBorder="1"/>
    <xf numFmtId="0" fontId="28" fillId="0" borderId="101" xfId="1" applyFont="1" applyBorder="1"/>
    <xf numFmtId="4" fontId="11" fillId="0" borderId="101" xfId="1" applyNumberFormat="1" applyFont="1" applyBorder="1"/>
    <xf numFmtId="4" fontId="12" fillId="0" borderId="7" xfId="1" applyNumberFormat="1" applyFont="1" applyBorder="1"/>
    <xf numFmtId="4" fontId="11" fillId="0" borderId="102" xfId="1" applyNumberFormat="1" applyFont="1" applyBorder="1"/>
    <xf numFmtId="2" fontId="12" fillId="0" borderId="7" xfId="2" applyNumberFormat="1" applyFont="1" applyBorder="1" applyAlignment="1">
      <alignment horizontal="center" vertical="center" wrapText="1"/>
    </xf>
    <xf numFmtId="0" fontId="12" fillId="0" borderId="7" xfId="0" applyFont="1" applyFill="1" applyBorder="1" applyAlignment="1">
      <alignment horizontal="center" vertical="center"/>
    </xf>
    <xf numFmtId="1" fontId="61" fillId="0" borderId="7" xfId="0" applyNumberFormat="1" applyFont="1" applyBorder="1" applyAlignment="1">
      <alignment horizontal="center" vertical="center"/>
    </xf>
    <xf numFmtId="0" fontId="12" fillId="0" borderId="0" xfId="0" applyFont="1" applyFill="1" applyBorder="1" applyAlignment="1">
      <alignment horizontal="center" vertical="center"/>
    </xf>
    <xf numFmtId="9" fontId="12" fillId="0" borderId="7" xfId="2" applyFont="1" applyFill="1" applyBorder="1" applyAlignment="1">
      <alignment horizontal="center" vertical="center"/>
    </xf>
    <xf numFmtId="0" fontId="41" fillId="0" borderId="0" xfId="0" applyFont="1" applyBorder="1" applyAlignment="1">
      <alignment horizontal="left" wrapText="1"/>
    </xf>
    <xf numFmtId="0" fontId="0" fillId="0" borderId="6" xfId="0" applyBorder="1"/>
    <xf numFmtId="0" fontId="23" fillId="0" borderId="55" xfId="1" applyFont="1" applyBorder="1" applyAlignment="1">
      <alignment vertical="center"/>
    </xf>
    <xf numFmtId="165" fontId="28" fillId="0" borderId="7" xfId="0" applyNumberFormat="1" applyFont="1" applyBorder="1" applyAlignment="1">
      <alignment horizontal="center" vertical="center"/>
    </xf>
    <xf numFmtId="0" fontId="10" fillId="3" borderId="4" xfId="0" applyFont="1" applyFill="1" applyBorder="1" applyAlignment="1">
      <alignment vertical="center"/>
    </xf>
    <xf numFmtId="49" fontId="0" fillId="0" borderId="22" xfId="0" applyNumberFormat="1" applyBorder="1" applyAlignment="1">
      <alignment horizontal="center" vertical="top"/>
    </xf>
    <xf numFmtId="9" fontId="0" fillId="0" borderId="22" xfId="0" applyNumberFormat="1" applyBorder="1" applyAlignment="1">
      <alignment horizontal="center"/>
    </xf>
    <xf numFmtId="10" fontId="0" fillId="0" borderId="22" xfId="0" applyNumberFormat="1" applyBorder="1" applyAlignment="1">
      <alignment horizontal="center"/>
    </xf>
    <xf numFmtId="0" fontId="0" fillId="0" borderId="22" xfId="0" applyBorder="1" applyAlignment="1">
      <alignment horizontal="center"/>
    </xf>
    <xf numFmtId="2" fontId="28" fillId="0" borderId="22" xfId="0" applyNumberFormat="1" applyFont="1" applyBorder="1"/>
    <xf numFmtId="1" fontId="55" fillId="0" borderId="7" xfId="0" applyNumberFormat="1" applyFont="1" applyBorder="1" applyAlignment="1">
      <alignment horizontal="center" vertical="center"/>
    </xf>
    <xf numFmtId="0" fontId="55" fillId="0" borderId="7" xfId="0" applyFont="1" applyBorder="1" applyAlignment="1">
      <alignment horizontal="center" vertical="center" wrapText="1"/>
    </xf>
    <xf numFmtId="166" fontId="55" fillId="0" borderId="7" xfId="0" applyNumberFormat="1" applyFont="1" applyBorder="1" applyAlignment="1">
      <alignment horizontal="center" vertical="center" wrapText="1"/>
    </xf>
    <xf numFmtId="0" fontId="55" fillId="0" borderId="153" xfId="0" applyFont="1" applyBorder="1" applyAlignment="1">
      <alignment horizontal="center" vertical="center" wrapText="1"/>
    </xf>
    <xf numFmtId="4" fontId="11" fillId="0" borderId="13" xfId="0" applyNumberFormat="1" applyFont="1" applyBorder="1"/>
    <xf numFmtId="0" fontId="12" fillId="0" borderId="6" xfId="0" applyFont="1" applyBorder="1" applyAlignment="1">
      <alignment horizontal="center" vertical="center"/>
    </xf>
    <xf numFmtId="0" fontId="34" fillId="0" borderId="8" xfId="0" applyFont="1" applyBorder="1" applyAlignment="1">
      <alignment horizontal="left" vertical="center" wrapText="1"/>
    </xf>
    <xf numFmtId="0" fontId="0" fillId="0" borderId="0" xfId="0" applyBorder="1" applyAlignment="1">
      <alignment horizontal="center"/>
    </xf>
    <xf numFmtId="0" fontId="28" fillId="0" borderId="103" xfId="0" applyFont="1" applyBorder="1" applyAlignment="1">
      <alignment horizontal="left" vertical="center" wrapText="1"/>
    </xf>
    <xf numFmtId="0" fontId="28" fillId="0" borderId="103" xfId="0" applyFont="1" applyBorder="1" applyAlignment="1">
      <alignment horizontal="left" vertical="center"/>
    </xf>
    <xf numFmtId="0" fontId="28" fillId="0" borderId="104" xfId="0" applyFont="1" applyBorder="1" applyAlignment="1">
      <alignment horizontal="left" vertical="center"/>
    </xf>
    <xf numFmtId="0" fontId="40" fillId="0" borderId="51" xfId="0" applyFont="1" applyBorder="1" applyAlignment="1">
      <alignment horizontal="center" vertical="center"/>
    </xf>
    <xf numFmtId="0" fontId="28" fillId="0" borderId="0" xfId="0" applyFont="1" applyBorder="1" applyAlignment="1">
      <alignment horizontal="center" vertical="center" wrapText="1"/>
    </xf>
    <xf numFmtId="0" fontId="23" fillId="0" borderId="7" xfId="0" applyFont="1" applyBorder="1" applyAlignment="1">
      <alignment horizontal="center" vertical="center"/>
    </xf>
    <xf numFmtId="0" fontId="23" fillId="0" borderId="7" xfId="0" applyFont="1" applyBorder="1" applyAlignment="1">
      <alignment horizontal="center" vertical="center" wrapText="1"/>
    </xf>
    <xf numFmtId="0" fontId="10" fillId="0" borderId="105" xfId="0" applyFont="1" applyFill="1" applyBorder="1" applyAlignment="1">
      <alignment vertical="center"/>
    </xf>
    <xf numFmtId="0" fontId="10" fillId="0" borderId="56" xfId="0" applyFont="1" applyFill="1" applyBorder="1" applyAlignment="1">
      <alignment vertical="center"/>
    </xf>
    <xf numFmtId="0" fontId="10" fillId="3" borderId="73" xfId="0" applyFont="1" applyFill="1" applyBorder="1" applyAlignment="1">
      <alignment horizontal="center" vertical="center"/>
    </xf>
    <xf numFmtId="4" fontId="28" fillId="0" borderId="106" xfId="1" applyNumberFormat="1" applyFont="1" applyBorder="1"/>
    <xf numFmtId="0" fontId="12" fillId="0" borderId="0" xfId="0" applyFont="1" applyFill="1" applyBorder="1" applyAlignment="1">
      <alignment horizontal="left"/>
    </xf>
    <xf numFmtId="0" fontId="12" fillId="0" borderId="0" xfId="0" applyFont="1" applyFill="1" applyBorder="1" applyAlignment="1">
      <alignment horizontal="center"/>
    </xf>
    <xf numFmtId="0" fontId="10" fillId="0" borderId="89" xfId="0" applyFont="1" applyFill="1" applyBorder="1" applyAlignment="1">
      <alignment vertical="center"/>
    </xf>
    <xf numFmtId="0" fontId="10" fillId="0" borderId="12" xfId="0" applyFont="1" applyFill="1" applyBorder="1" applyAlignment="1">
      <alignment vertical="center"/>
    </xf>
    <xf numFmtId="9" fontId="12" fillId="0" borderId="7" xfId="0" applyNumberFormat="1" applyFont="1" applyBorder="1" applyAlignment="1">
      <alignment horizontal="center" vertical="center" wrapText="1"/>
    </xf>
    <xf numFmtId="0" fontId="28" fillId="0" borderId="0" xfId="0" applyFont="1" applyFill="1" applyBorder="1" applyAlignment="1">
      <alignment horizontal="center" vertical="center"/>
    </xf>
    <xf numFmtId="0" fontId="28" fillId="0" borderId="0" xfId="0" applyFont="1" applyFill="1" applyBorder="1" applyAlignment="1">
      <alignment horizontal="center" vertical="center" wrapText="1"/>
    </xf>
    <xf numFmtId="0" fontId="40" fillId="0" borderId="7" xfId="0" applyFont="1" applyBorder="1" applyAlignment="1">
      <alignment horizontal="left" vertical="center" wrapText="1"/>
    </xf>
    <xf numFmtId="0" fontId="10" fillId="3" borderId="71" xfId="0" applyFont="1" applyFill="1" applyBorder="1" applyAlignment="1">
      <alignment horizontal="center"/>
    </xf>
    <xf numFmtId="0" fontId="10" fillId="0" borderId="107" xfId="0" applyFont="1" applyFill="1" applyBorder="1" applyAlignment="1">
      <alignment horizontal="center"/>
    </xf>
    <xf numFmtId="0" fontId="12" fillId="0" borderId="107" xfId="0" applyFont="1" applyBorder="1"/>
    <xf numFmtId="0" fontId="11" fillId="0" borderId="107" xfId="0" applyFont="1" applyBorder="1"/>
    <xf numFmtId="4" fontId="12" fillId="0" borderId="84" xfId="0" applyNumberFormat="1" applyFont="1" applyBorder="1"/>
    <xf numFmtId="0" fontId="28" fillId="0" borderId="0" xfId="0" applyFont="1" applyBorder="1" applyAlignment="1">
      <alignment horizontal="left" wrapText="1"/>
    </xf>
    <xf numFmtId="0" fontId="12" fillId="0" borderId="0" xfId="0" applyFont="1" applyFill="1" applyBorder="1" applyAlignment="1">
      <alignment horizontal="center" vertical="center" wrapText="1"/>
    </xf>
    <xf numFmtId="0" fontId="28" fillId="0" borderId="60" xfId="1" applyFont="1" applyBorder="1"/>
    <xf numFmtId="0" fontId="28" fillId="0" borderId="108" xfId="1" applyFont="1" applyBorder="1"/>
    <xf numFmtId="0" fontId="11" fillId="0" borderId="8" xfId="0" applyFont="1" applyFill="1" applyBorder="1"/>
    <xf numFmtId="0" fontId="10" fillId="0" borderId="107" xfId="0" applyFont="1" applyFill="1" applyBorder="1" applyAlignment="1">
      <alignment vertical="center"/>
    </xf>
    <xf numFmtId="0" fontId="10" fillId="0" borderId="87" xfId="0" applyFont="1" applyFill="1" applyBorder="1" applyAlignment="1">
      <alignment vertical="center"/>
    </xf>
    <xf numFmtId="0" fontId="28" fillId="0" borderId="21" xfId="1" applyFont="1" applyBorder="1" applyAlignment="1">
      <alignment horizontal="center" vertical="center" wrapText="1"/>
    </xf>
    <xf numFmtId="0" fontId="12" fillId="0" borderId="6" xfId="0" applyFont="1" applyBorder="1" applyAlignment="1">
      <alignment horizontal="left" vertical="center"/>
    </xf>
    <xf numFmtId="4" fontId="12" fillId="0" borderId="7" xfId="0" applyNumberFormat="1" applyFont="1" applyBorder="1" applyAlignment="1">
      <alignment vertical="center"/>
    </xf>
    <xf numFmtId="0" fontId="0" fillId="0" borderId="0" xfId="0" applyFill="1" applyAlignment="1">
      <alignment vertical="center"/>
    </xf>
    <xf numFmtId="0" fontId="0" fillId="0" borderId="0" xfId="0" applyAlignment="1">
      <alignment vertical="center"/>
    </xf>
    <xf numFmtId="49" fontId="10" fillId="0" borderId="7" xfId="0" applyNumberFormat="1" applyFont="1" applyBorder="1" applyAlignment="1">
      <alignment horizontal="center"/>
    </xf>
    <xf numFmtId="0" fontId="10" fillId="0" borderId="0" xfId="0" applyFont="1" applyBorder="1"/>
    <xf numFmtId="0" fontId="12" fillId="0" borderId="0" xfId="0" applyFont="1" applyBorder="1"/>
    <xf numFmtId="4" fontId="10" fillId="0" borderId="0" xfId="0" applyNumberFormat="1" applyFont="1" applyBorder="1"/>
    <xf numFmtId="0" fontId="11" fillId="0" borderId="8" xfId="0" applyFont="1" applyBorder="1" applyAlignment="1">
      <alignment vertical="center"/>
    </xf>
    <xf numFmtId="0" fontId="12" fillId="0" borderId="9" xfId="0" applyFont="1" applyBorder="1" applyAlignment="1">
      <alignment horizontal="center" vertical="center"/>
    </xf>
    <xf numFmtId="0" fontId="12" fillId="0" borderId="9" xfId="0" applyFont="1" applyBorder="1" applyAlignment="1">
      <alignment vertical="center"/>
    </xf>
    <xf numFmtId="4" fontId="11" fillId="0" borderId="9" xfId="0" applyNumberFormat="1" applyFont="1" applyBorder="1" applyAlignment="1">
      <alignment vertical="center"/>
    </xf>
    <xf numFmtId="0" fontId="14" fillId="0" borderId="2" xfId="0" applyFont="1" applyBorder="1" applyAlignment="1">
      <alignment horizontal="left" vertical="center"/>
    </xf>
    <xf numFmtId="0" fontId="11" fillId="0" borderId="71" xfId="0" applyFont="1" applyBorder="1"/>
    <xf numFmtId="4" fontId="11" fillId="0" borderId="82" xfId="0" applyNumberFormat="1" applyFont="1" applyBorder="1"/>
    <xf numFmtId="0" fontId="28" fillId="0" borderId="21" xfId="1" applyFont="1" applyBorder="1" applyAlignment="1">
      <alignment horizontal="center" vertical="center"/>
    </xf>
    <xf numFmtId="49" fontId="28" fillId="0" borderId="21" xfId="1" applyNumberFormat="1" applyFont="1" applyBorder="1" applyAlignment="1">
      <alignment horizontal="center" vertical="center"/>
    </xf>
    <xf numFmtId="49" fontId="28" fillId="0" borderId="7" xfId="1" applyNumberFormat="1" applyFont="1" applyBorder="1" applyAlignment="1">
      <alignment horizontal="center" vertical="center"/>
    </xf>
    <xf numFmtId="0" fontId="23" fillId="5" borderId="0" xfId="1" applyFont="1" applyFill="1" applyBorder="1"/>
    <xf numFmtId="49" fontId="25" fillId="0" borderId="20" xfId="1" applyNumberFormat="1" applyFont="1" applyBorder="1"/>
    <xf numFmtId="49" fontId="25" fillId="0" borderId="3" xfId="1" applyNumberFormat="1" applyFont="1" applyBorder="1"/>
    <xf numFmtId="0" fontId="23" fillId="5" borderId="16" xfId="1" applyFont="1" applyFill="1" applyBorder="1" applyAlignment="1">
      <alignment vertical="center"/>
    </xf>
    <xf numFmtId="0" fontId="23" fillId="0" borderId="7" xfId="1" applyFont="1" applyBorder="1" applyAlignment="1">
      <alignment horizontal="center" vertical="center" wrapText="1"/>
    </xf>
    <xf numFmtId="0" fontId="0" fillId="0" borderId="0" xfId="0" applyBorder="1" applyAlignment="1">
      <alignment vertical="center" wrapText="1"/>
    </xf>
    <xf numFmtId="49" fontId="2" fillId="0" borderId="3" xfId="0" applyNumberFormat="1" applyFont="1" applyBorder="1"/>
    <xf numFmtId="49" fontId="14" fillId="0" borderId="3" xfId="0" applyNumberFormat="1" applyFont="1" applyBorder="1"/>
    <xf numFmtId="49" fontId="14" fillId="0" borderId="56" xfId="0" applyNumberFormat="1" applyFont="1" applyBorder="1"/>
    <xf numFmtId="0" fontId="42" fillId="0" borderId="7" xfId="0" applyFont="1" applyFill="1" applyBorder="1" applyAlignment="1">
      <alignment horizontal="center"/>
    </xf>
    <xf numFmtId="0" fontId="42" fillId="0" borderId="7" xfId="0" applyNumberFormat="1" applyFont="1" applyFill="1" applyBorder="1" applyAlignment="1">
      <alignment horizontal="center" vertical="center"/>
    </xf>
    <xf numFmtId="49" fontId="14" fillId="0" borderId="5" xfId="0" applyNumberFormat="1" applyFont="1" applyFill="1" applyBorder="1"/>
    <xf numFmtId="49" fontId="14" fillId="0" borderId="3" xfId="0" applyNumberFormat="1" applyFont="1" applyFill="1" applyBorder="1"/>
    <xf numFmtId="0" fontId="18" fillId="0" borderId="56" xfId="0" applyFont="1" applyBorder="1" applyAlignment="1"/>
    <xf numFmtId="49" fontId="2" fillId="0" borderId="3" xfId="0" applyNumberFormat="1" applyFont="1" applyBorder="1" applyAlignment="1">
      <alignment horizontal="right"/>
    </xf>
    <xf numFmtId="167" fontId="59" fillId="0" borderId="77" xfId="0" applyNumberFormat="1" applyFont="1" applyFill="1" applyBorder="1"/>
    <xf numFmtId="0" fontId="43" fillId="0" borderId="7" xfId="0" applyFont="1" applyBorder="1" applyAlignment="1">
      <alignment shrinkToFit="1"/>
    </xf>
    <xf numFmtId="0" fontId="38" fillId="0" borderId="6" xfId="0" applyFont="1" applyBorder="1" applyAlignment="1">
      <alignment vertical="center" shrinkToFit="1"/>
    </xf>
    <xf numFmtId="0" fontId="38" fillId="0" borderId="7" xfId="0" applyFont="1" applyBorder="1" applyAlignment="1">
      <alignment vertical="center" wrapText="1" shrinkToFit="1"/>
    </xf>
    <xf numFmtId="0" fontId="43" fillId="0" borderId="7" xfId="0" applyFont="1" applyBorder="1" applyAlignment="1">
      <alignment horizontal="center" vertical="center"/>
    </xf>
    <xf numFmtId="0" fontId="6" fillId="0" borderId="96" xfId="0" applyFont="1" applyBorder="1"/>
    <xf numFmtId="0" fontId="7" fillId="0" borderId="3" xfId="0" applyFont="1" applyBorder="1" applyAlignment="1">
      <alignment vertical="center" wrapText="1"/>
    </xf>
    <xf numFmtId="0" fontId="22" fillId="0" borderId="12" xfId="0" applyFont="1" applyBorder="1"/>
    <xf numFmtId="0" fontId="28" fillId="0" borderId="11" xfId="0" applyFont="1" applyBorder="1" applyAlignment="1">
      <alignment horizontal="right"/>
    </xf>
    <xf numFmtId="0" fontId="28" fillId="0" borderId="11" xfId="0" applyFont="1" applyBorder="1"/>
    <xf numFmtId="167" fontId="28" fillId="0" borderId="11" xfId="0" applyNumberFormat="1" applyFont="1" applyFill="1" applyBorder="1"/>
    <xf numFmtId="167" fontId="28" fillId="0" borderId="14" xfId="0" applyNumberFormat="1" applyFont="1" applyFill="1" applyBorder="1"/>
    <xf numFmtId="49" fontId="14" fillId="0" borderId="3" xfId="0" applyNumberFormat="1" applyFont="1" applyFill="1" applyBorder="1" applyAlignment="1">
      <alignment vertical="center"/>
    </xf>
    <xf numFmtId="0" fontId="62" fillId="0" borderId="161" xfId="0" applyFont="1" applyBorder="1" applyAlignment="1"/>
    <xf numFmtId="0" fontId="62" fillId="0" borderId="162" xfId="0" applyFont="1" applyBorder="1" applyAlignment="1"/>
    <xf numFmtId="0" fontId="62" fillId="0" borderId="163" xfId="0" applyFont="1" applyBorder="1" applyAlignment="1"/>
    <xf numFmtId="4" fontId="50" fillId="0" borderId="7" xfId="0" applyNumberFormat="1" applyFont="1" applyBorder="1" applyAlignment="1">
      <alignment horizontal="right"/>
    </xf>
    <xf numFmtId="168" fontId="12" fillId="0" borderId="7" xfId="0" applyNumberFormat="1" applyFont="1" applyBorder="1" applyAlignment="1">
      <alignment horizontal="right"/>
    </xf>
    <xf numFmtId="0" fontId="28" fillId="0" borderId="28" xfId="1" applyFont="1" applyBorder="1"/>
    <xf numFmtId="168" fontId="12" fillId="0" borderId="6" xfId="0" applyNumberFormat="1" applyFont="1" applyBorder="1" applyAlignment="1">
      <alignment horizontal="right"/>
    </xf>
    <xf numFmtId="0" fontId="12" fillId="0" borderId="78" xfId="0" applyFont="1" applyBorder="1" applyAlignment="1">
      <alignment horizontal="center" vertical="center" wrapText="1"/>
    </xf>
    <xf numFmtId="0" fontId="39" fillId="0" borderId="71" xfId="0" applyFont="1" applyBorder="1" applyAlignment="1">
      <alignment horizontal="center" vertical="center" wrapText="1"/>
    </xf>
    <xf numFmtId="0" fontId="10" fillId="0" borderId="109" xfId="0" applyFont="1" applyBorder="1" applyAlignment="1">
      <alignment horizontal="center"/>
    </xf>
    <xf numFmtId="167" fontId="59" fillId="0" borderId="84" xfId="0" applyNumberFormat="1" applyFont="1" applyFill="1" applyBorder="1"/>
    <xf numFmtId="0" fontId="11" fillId="0" borderId="89" xfId="0" applyFont="1" applyBorder="1"/>
    <xf numFmtId="4" fontId="12" fillId="0" borderId="90" xfId="0" applyNumberFormat="1" applyFont="1" applyBorder="1"/>
    <xf numFmtId="167" fontId="59" fillId="0" borderId="110" xfId="0" applyNumberFormat="1" applyFont="1" applyFill="1" applyBorder="1"/>
    <xf numFmtId="0" fontId="28" fillId="0" borderId="11" xfId="1" applyFont="1" applyBorder="1"/>
    <xf numFmtId="4" fontId="28" fillId="0" borderId="11" xfId="1" applyNumberFormat="1" applyFont="1" applyBorder="1"/>
    <xf numFmtId="4" fontId="28" fillId="0" borderId="92" xfId="1" applyNumberFormat="1" applyFont="1" applyBorder="1"/>
    <xf numFmtId="4" fontId="28" fillId="0" borderId="111" xfId="1" applyNumberFormat="1" applyFont="1" applyBorder="1"/>
    <xf numFmtId="10" fontId="12" fillId="0" borderId="7" xfId="0" applyNumberFormat="1" applyFont="1" applyFill="1" applyBorder="1" applyAlignment="1">
      <alignment horizontal="center" vertical="center"/>
    </xf>
    <xf numFmtId="167" fontId="11" fillId="0" borderId="90" xfId="0" applyNumberFormat="1" applyFont="1" applyFill="1" applyBorder="1"/>
    <xf numFmtId="4" fontId="12" fillId="0" borderId="112" xfId="0" applyNumberFormat="1" applyFont="1" applyBorder="1"/>
    <xf numFmtId="0" fontId="12" fillId="0" borderId="78" xfId="0" applyFont="1" applyBorder="1" applyAlignment="1">
      <alignment vertical="center"/>
    </xf>
    <xf numFmtId="0" fontId="28" fillId="0" borderId="7" xfId="0" applyNumberFormat="1" applyFont="1" applyFill="1" applyBorder="1" applyAlignment="1">
      <alignment horizontal="center" vertical="center" wrapText="1"/>
    </xf>
    <xf numFmtId="0" fontId="12" fillId="0" borderId="7" xfId="1" applyFont="1" applyBorder="1" applyAlignment="1">
      <alignment horizontal="left" wrapText="1"/>
    </xf>
    <xf numFmtId="0" fontId="23" fillId="0" borderId="22" xfId="1" applyFont="1" applyBorder="1" applyAlignment="1">
      <alignment horizontal="center" vertical="center" wrapText="1"/>
    </xf>
    <xf numFmtId="0" fontId="28" fillId="0" borderId="22" xfId="1" applyFont="1" applyBorder="1" applyAlignment="1">
      <alignment horizontal="right"/>
    </xf>
    <xf numFmtId="0" fontId="28" fillId="0" borderId="22" xfId="1" applyFont="1" applyBorder="1" applyAlignment="1">
      <alignment horizontal="left" vertical="center" wrapText="1"/>
    </xf>
    <xf numFmtId="0" fontId="10" fillId="0" borderId="9" xfId="0" applyFont="1" applyBorder="1" applyAlignment="1">
      <alignment horizontal="center" vertical="center"/>
    </xf>
    <xf numFmtId="49" fontId="12" fillId="0" borderId="6" xfId="0" applyNumberFormat="1" applyFont="1" applyBorder="1" applyAlignment="1">
      <alignment horizontal="center" vertical="center"/>
    </xf>
    <xf numFmtId="0" fontId="34" fillId="0" borderId="7" xfId="0" applyFont="1" applyBorder="1" applyAlignment="1">
      <alignment horizontal="center" vertical="center" wrapText="1"/>
    </xf>
    <xf numFmtId="0" fontId="55" fillId="0" borderId="153" xfId="0" applyFont="1" applyBorder="1" applyAlignment="1">
      <alignment vertical="center" wrapText="1"/>
    </xf>
    <xf numFmtId="49" fontId="10" fillId="0" borderId="74" xfId="0" applyNumberFormat="1" applyFont="1" applyBorder="1" applyAlignment="1">
      <alignment horizontal="center"/>
    </xf>
    <xf numFmtId="0" fontId="12" fillId="0" borderId="74" xfId="0" applyFont="1" applyBorder="1" applyAlignment="1">
      <alignment horizontal="left"/>
    </xf>
    <xf numFmtId="0" fontId="10" fillId="0" borderId="6" xfId="0" applyFont="1" applyBorder="1" applyAlignment="1">
      <alignment vertical="center"/>
    </xf>
    <xf numFmtId="0" fontId="12" fillId="0" borderId="21" xfId="1" applyFont="1" applyFill="1" applyBorder="1" applyAlignment="1">
      <alignment horizontal="left"/>
    </xf>
    <xf numFmtId="2" fontId="12" fillId="0" borderId="11" xfId="0" applyNumberFormat="1" applyFont="1" applyBorder="1"/>
    <xf numFmtId="2" fontId="12" fillId="0" borderId="14" xfId="0" applyNumberFormat="1" applyFont="1" applyBorder="1"/>
    <xf numFmtId="2" fontId="12" fillId="0" borderId="7" xfId="0" applyNumberFormat="1" applyFont="1" applyBorder="1"/>
    <xf numFmtId="0" fontId="28" fillId="0" borderId="21" xfId="1" applyFont="1" applyBorder="1" applyAlignment="1">
      <alignment vertical="center" wrapText="1"/>
    </xf>
    <xf numFmtId="0" fontId="12" fillId="0" borderId="6" xfId="0" applyFont="1" applyBorder="1" applyAlignment="1">
      <alignment vertical="center" wrapText="1"/>
    </xf>
    <xf numFmtId="2" fontId="12" fillId="0" borderId="51" xfId="0" applyNumberFormat="1" applyFont="1" applyBorder="1"/>
    <xf numFmtId="0" fontId="23" fillId="0" borderId="21" xfId="1" applyFont="1" applyBorder="1" applyAlignment="1">
      <alignment horizontal="center" vertical="center" wrapText="1"/>
    </xf>
    <xf numFmtId="49" fontId="12" fillId="0" borderId="7" xfId="0" applyNumberFormat="1" applyFont="1" applyBorder="1" applyAlignment="1">
      <alignment horizontal="left" vertical="top" wrapText="1"/>
    </xf>
    <xf numFmtId="0" fontId="12" fillId="0" borderId="7" xfId="0" applyFont="1" applyBorder="1" applyAlignment="1">
      <alignment horizontal="left" wrapText="1"/>
    </xf>
    <xf numFmtId="0" fontId="12" fillId="0" borderId="7" xfId="0" applyFont="1" applyBorder="1" applyAlignment="1">
      <alignment horizontal="left" vertical="top" wrapText="1"/>
    </xf>
    <xf numFmtId="168" fontId="12" fillId="0" borderId="0" xfId="0" applyNumberFormat="1" applyFont="1" applyBorder="1" applyAlignment="1">
      <alignment horizontal="right"/>
    </xf>
    <xf numFmtId="168" fontId="12" fillId="0" borderId="151" xfId="0" applyNumberFormat="1" applyFont="1" applyBorder="1" applyAlignment="1">
      <alignment horizontal="right"/>
    </xf>
    <xf numFmtId="0" fontId="12" fillId="0" borderId="7" xfId="0" applyFont="1" applyBorder="1" applyAlignment="1">
      <alignment horizontal="center" vertical="center" wrapText="1"/>
    </xf>
    <xf numFmtId="0" fontId="12" fillId="0" borderId="7" xfId="0" applyFont="1" applyBorder="1" applyAlignment="1">
      <alignment horizontal="center" vertical="center"/>
    </xf>
    <xf numFmtId="0" fontId="12" fillId="0" borderId="78" xfId="0" applyFont="1" applyBorder="1" applyAlignment="1">
      <alignment horizontal="right"/>
    </xf>
    <xf numFmtId="0" fontId="12" fillId="0" borderId="103" xfId="0" applyFont="1" applyBorder="1" applyAlignment="1">
      <alignment horizontal="right"/>
    </xf>
    <xf numFmtId="0" fontId="28" fillId="0" borderId="96" xfId="1" applyFont="1" applyBorder="1" applyAlignment="1">
      <alignment horizontal="right"/>
    </xf>
    <xf numFmtId="0" fontId="28" fillId="0" borderId="0" xfId="1" applyFont="1" applyBorder="1" applyAlignment="1">
      <alignment horizontal="right"/>
    </xf>
    <xf numFmtId="0" fontId="28" fillId="0" borderId="0" xfId="1" applyFont="1" applyBorder="1"/>
    <xf numFmtId="4" fontId="28" fillId="0" borderId="145" xfId="1" applyNumberFormat="1" applyFont="1" applyBorder="1"/>
    <xf numFmtId="0" fontId="10" fillId="0" borderId="89" xfId="0" applyFont="1" applyBorder="1"/>
    <xf numFmtId="2" fontId="12" fillId="0" borderId="7" xfId="0" applyNumberFormat="1" applyFont="1" applyBorder="1" applyAlignment="1">
      <alignment horizontal="right"/>
    </xf>
    <xf numFmtId="4" fontId="12" fillId="0" borderId="77" xfId="0" applyNumberFormat="1" applyFont="1" applyBorder="1" applyAlignment="1">
      <alignment horizontal="right"/>
    </xf>
    <xf numFmtId="0" fontId="12" fillId="0" borderId="77" xfId="0" applyFont="1" applyBorder="1" applyAlignment="1">
      <alignment horizontal="right"/>
    </xf>
    <xf numFmtId="0" fontId="12" fillId="0" borderId="7" xfId="0" applyFont="1" applyBorder="1" applyAlignment="1">
      <alignment horizontal="center" wrapText="1"/>
    </xf>
    <xf numFmtId="169" fontId="12" fillId="0" borderId="7" xfId="0" applyNumberFormat="1" applyFont="1" applyBorder="1" applyAlignment="1">
      <alignment horizontal="center" vertical="center"/>
    </xf>
    <xf numFmtId="0" fontId="10" fillId="0" borderId="72" xfId="0" applyFont="1" applyBorder="1"/>
    <xf numFmtId="167" fontId="10" fillId="0" borderId="72" xfId="0" applyNumberFormat="1" applyFont="1" applyFill="1" applyBorder="1"/>
    <xf numFmtId="167" fontId="10" fillId="0" borderId="82" xfId="0" applyNumberFormat="1" applyFont="1" applyFill="1" applyBorder="1"/>
    <xf numFmtId="0" fontId="12" fillId="0" borderId="78" xfId="0" applyFont="1" applyBorder="1"/>
    <xf numFmtId="2" fontId="28" fillId="0" borderId="7" xfId="1" applyNumberFormat="1" applyFont="1" applyBorder="1"/>
    <xf numFmtId="9" fontId="55" fillId="0" borderId="153" xfId="0" applyNumberFormat="1" applyFont="1" applyBorder="1" applyAlignment="1">
      <alignment vertical="center" wrapText="1"/>
    </xf>
    <xf numFmtId="9" fontId="55" fillId="0" borderId="153" xfId="0" applyNumberFormat="1" applyFont="1" applyBorder="1" applyAlignment="1">
      <alignment vertical="center"/>
    </xf>
    <xf numFmtId="0" fontId="12" fillId="0" borderId="7" xfId="0" applyFont="1" applyBorder="1" applyAlignment="1">
      <alignment horizontal="center" vertical="center"/>
    </xf>
    <xf numFmtId="0" fontId="23" fillId="0" borderId="22" xfId="1" applyFont="1" applyBorder="1" applyAlignment="1">
      <alignment horizontal="center" vertical="center" wrapText="1"/>
    </xf>
    <xf numFmtId="0" fontId="12" fillId="0" borderId="6" xfId="0" applyFont="1" applyFill="1" applyBorder="1" applyAlignment="1">
      <alignment horizontal="left" vertical="center"/>
    </xf>
    <xf numFmtId="0" fontId="12" fillId="0" borderId="6" xfId="0" applyFont="1" applyFill="1" applyBorder="1" applyAlignment="1">
      <alignment horizontal="right"/>
    </xf>
    <xf numFmtId="0" fontId="12" fillId="0" borderId="7" xfId="0" applyFont="1" applyBorder="1" applyAlignment="1">
      <alignment horizontal="right"/>
    </xf>
    <xf numFmtId="0" fontId="12" fillId="0" borderId="7" xfId="0" applyFont="1" applyBorder="1" applyAlignment="1"/>
    <xf numFmtId="49" fontId="28" fillId="0" borderId="7" xfId="0" applyNumberFormat="1" applyFont="1" applyBorder="1" applyAlignment="1">
      <alignment horizontal="right"/>
    </xf>
    <xf numFmtId="0" fontId="12" fillId="0" borderId="7" xfId="0" applyFont="1" applyBorder="1" applyAlignment="1">
      <alignment horizontal="right" vertical="center"/>
    </xf>
    <xf numFmtId="49" fontId="28" fillId="0" borderId="7" xfId="0" applyNumberFormat="1" applyFont="1" applyBorder="1" applyAlignment="1">
      <alignment horizontal="right" vertical="center"/>
    </xf>
    <xf numFmtId="49" fontId="12" fillId="0" borderId="7" xfId="0" applyNumberFormat="1" applyFont="1" applyBorder="1" applyAlignment="1">
      <alignment horizontal="right" vertical="center"/>
    </xf>
    <xf numFmtId="9" fontId="12" fillId="0" borderId="7" xfId="0" applyNumberFormat="1" applyFont="1" applyBorder="1" applyAlignment="1">
      <alignment vertical="center"/>
    </xf>
    <xf numFmtId="10" fontId="28" fillId="0" borderId="7" xfId="0" applyNumberFormat="1" applyFont="1" applyBorder="1" applyAlignment="1">
      <alignment horizontal="right" vertical="center"/>
    </xf>
    <xf numFmtId="0" fontId="12" fillId="0" borderId="21" xfId="1" applyFont="1" applyBorder="1" applyAlignment="1">
      <alignment horizontal="right"/>
    </xf>
    <xf numFmtId="0" fontId="16"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xf>
    <xf numFmtId="0" fontId="0" fillId="0" borderId="2" xfId="0" applyBorder="1" applyAlignment="1"/>
    <xf numFmtId="0" fontId="0" fillId="0" borderId="1" xfId="0" applyBorder="1" applyAlignment="1"/>
    <xf numFmtId="0" fontId="0" fillId="0" borderId="13" xfId="0" applyBorder="1" applyAlignment="1"/>
    <xf numFmtId="0" fontId="11" fillId="3" borderId="2" xfId="0" applyFont="1" applyFill="1" applyBorder="1" applyAlignment="1">
      <alignment horizontal="center"/>
    </xf>
    <xf numFmtId="0" fontId="11" fillId="3" borderId="13" xfId="0" applyFont="1" applyFill="1" applyBorder="1" applyAlignment="1">
      <alignment horizontal="center"/>
    </xf>
    <xf numFmtId="2" fontId="0" fillId="0" borderId="2" xfId="0" applyNumberFormat="1" applyBorder="1" applyAlignment="1"/>
    <xf numFmtId="2" fontId="0" fillId="0" borderId="13" xfId="0" applyNumberFormat="1" applyBorder="1" applyAlignment="1"/>
    <xf numFmtId="0" fontId="7" fillId="0" borderId="78" xfId="0" applyFont="1" applyBorder="1" applyAlignment="1">
      <alignment horizontal="left" vertical="center" wrapText="1"/>
    </xf>
    <xf numFmtId="0" fontId="7" fillId="0" borderId="113" xfId="0" applyFont="1" applyBorder="1" applyAlignment="1">
      <alignment horizontal="left" vertical="center" wrapText="1"/>
    </xf>
    <xf numFmtId="0" fontId="7" fillId="0" borderId="103" xfId="0" applyFont="1" applyBorder="1" applyAlignment="1">
      <alignment horizontal="left" vertical="center" wrapText="1"/>
    </xf>
    <xf numFmtId="0" fontId="12" fillId="0" borderId="62" xfId="0" applyFont="1" applyBorder="1" applyAlignment="1">
      <alignment horizontal="center" vertical="center" wrapText="1"/>
    </xf>
    <xf numFmtId="0" fontId="12" fillId="0" borderId="114" xfId="0" applyFont="1" applyBorder="1" applyAlignment="1">
      <alignment horizontal="center" vertical="center" wrapText="1"/>
    </xf>
    <xf numFmtId="0" fontId="12" fillId="0" borderId="93" xfId="0" applyFont="1" applyBorder="1" applyAlignment="1">
      <alignment horizontal="center" vertical="center" wrapText="1"/>
    </xf>
    <xf numFmtId="0" fontId="12" fillId="0" borderId="115"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116" xfId="0" applyFont="1" applyBorder="1" applyAlignment="1">
      <alignment horizontal="center" vertical="center" wrapText="1"/>
    </xf>
    <xf numFmtId="0" fontId="12" fillId="0" borderId="7" xfId="0" applyFont="1" applyBorder="1" applyAlignment="1">
      <alignment horizontal="center" vertical="center" wrapText="1"/>
    </xf>
    <xf numFmtId="0" fontId="10" fillId="0" borderId="78" xfId="0" applyFont="1" applyBorder="1" applyAlignment="1">
      <alignment horizontal="center" vertical="center"/>
    </xf>
    <xf numFmtId="0" fontId="10" fillId="0" borderId="113" xfId="0" applyFont="1" applyBorder="1" applyAlignment="1">
      <alignment horizontal="center" vertical="center"/>
    </xf>
    <xf numFmtId="0" fontId="10" fillId="0" borderId="103" xfId="0" applyFont="1" applyBorder="1" applyAlignment="1">
      <alignment horizontal="center" vertical="center"/>
    </xf>
    <xf numFmtId="0" fontId="34" fillId="0" borderId="2" xfId="0" applyFont="1" applyBorder="1" applyAlignment="1">
      <alignment horizontal="center" vertical="center" wrapText="1"/>
    </xf>
    <xf numFmtId="0" fontId="34" fillId="0" borderId="117" xfId="0" applyFont="1" applyBorder="1" applyAlignment="1">
      <alignment horizontal="center" vertical="center" wrapText="1"/>
    </xf>
    <xf numFmtId="0" fontId="34" fillId="0" borderId="1" xfId="0" applyFont="1" applyBorder="1" applyAlignment="1">
      <alignment horizontal="left" vertical="center" wrapText="1"/>
    </xf>
    <xf numFmtId="0" fontId="34" fillId="0" borderId="13" xfId="0" applyFont="1" applyBorder="1" applyAlignment="1">
      <alignment horizontal="left" vertical="center" wrapText="1"/>
    </xf>
    <xf numFmtId="0" fontId="12" fillId="0" borderId="78" xfId="0" applyFont="1" applyBorder="1" applyAlignment="1">
      <alignment horizontal="left" vertical="center" wrapText="1"/>
    </xf>
    <xf numFmtId="0" fontId="12" fillId="0" borderId="113" xfId="0" applyFont="1" applyBorder="1" applyAlignment="1">
      <alignment horizontal="left" vertical="center" wrapText="1"/>
    </xf>
    <xf numFmtId="0" fontId="12" fillId="0" borderId="103" xfId="0" applyFont="1" applyBorder="1" applyAlignment="1">
      <alignment horizontal="left" vertical="center" wrapText="1"/>
    </xf>
    <xf numFmtId="0" fontId="14" fillId="0" borderId="2" xfId="0" applyFont="1" applyBorder="1" applyAlignment="1">
      <alignment horizontal="center" vertical="center" wrapText="1"/>
    </xf>
    <xf numFmtId="0" fontId="14" fillId="0" borderId="117" xfId="0" applyFont="1" applyBorder="1" applyAlignment="1">
      <alignment horizontal="center" vertical="center" wrapText="1"/>
    </xf>
    <xf numFmtId="0" fontId="7" fillId="0" borderId="1" xfId="0" applyFont="1" applyBorder="1" applyAlignment="1">
      <alignment horizontal="left" vertical="center" wrapText="1"/>
    </xf>
    <xf numFmtId="0" fontId="7" fillId="0" borderId="13" xfId="0" applyFont="1" applyBorder="1" applyAlignment="1">
      <alignment horizontal="left" vertical="center" wrapText="1"/>
    </xf>
    <xf numFmtId="0" fontId="8" fillId="2" borderId="0" xfId="0" applyFont="1" applyFill="1" applyAlignment="1">
      <alignment horizontal="center"/>
    </xf>
    <xf numFmtId="4" fontId="0" fillId="0" borderId="2" xfId="0" applyNumberFormat="1" applyBorder="1" applyAlignment="1">
      <alignment horizontal="right"/>
    </xf>
    <xf numFmtId="4" fontId="0" fillId="0" borderId="13" xfId="0" applyNumberFormat="1" applyBorder="1" applyAlignment="1">
      <alignment horizontal="right"/>
    </xf>
    <xf numFmtId="0" fontId="10" fillId="0" borderId="7" xfId="0" applyFont="1" applyBorder="1" applyAlignment="1">
      <alignment horizontal="center" vertical="center"/>
    </xf>
    <xf numFmtId="0" fontId="0" fillId="0" borderId="78" xfId="0" applyBorder="1" applyAlignment="1">
      <alignment horizontal="center"/>
    </xf>
    <xf numFmtId="0" fontId="0" fillId="0" borderId="113" xfId="0" applyBorder="1" applyAlignment="1">
      <alignment horizontal="center"/>
    </xf>
    <xf numFmtId="0" fontId="0" fillId="0" borderId="103" xfId="0" applyBorder="1" applyAlignment="1">
      <alignment horizontal="center"/>
    </xf>
    <xf numFmtId="0" fontId="12" fillId="0" borderId="78" xfId="0" applyFont="1" applyBorder="1" applyAlignment="1">
      <alignment horizontal="center" vertical="center" wrapText="1"/>
    </xf>
    <xf numFmtId="0" fontId="12" fillId="0" borderId="10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1" xfId="0" applyFont="1" applyBorder="1" applyAlignment="1">
      <alignment horizontal="center" vertical="center" wrapText="1"/>
    </xf>
    <xf numFmtId="0" fontId="12" fillId="0" borderId="96" xfId="0" applyFont="1" applyBorder="1" applyAlignment="1">
      <alignment horizontal="center" vertical="center" wrapText="1"/>
    </xf>
    <xf numFmtId="0" fontId="12" fillId="0" borderId="95" xfId="0" applyFont="1" applyBorder="1" applyAlignment="1">
      <alignment horizontal="center" vertical="center" wrapText="1"/>
    </xf>
    <xf numFmtId="0" fontId="12" fillId="0" borderId="7" xfId="0" applyFont="1" applyBorder="1" applyAlignment="1">
      <alignment horizontal="left" vertical="center" wrapText="1"/>
    </xf>
    <xf numFmtId="0" fontId="7" fillId="0" borderId="62" xfId="0" applyFont="1" applyBorder="1" applyAlignment="1">
      <alignment horizontal="left" vertical="center" wrapText="1"/>
    </xf>
    <xf numFmtId="0" fontId="7" fillId="0" borderId="114" xfId="0" applyFont="1" applyBorder="1" applyAlignment="1">
      <alignment horizontal="left" vertical="center" wrapText="1"/>
    </xf>
    <xf numFmtId="0" fontId="7" fillId="0" borderId="93" xfId="0" applyFont="1" applyBorder="1" applyAlignment="1">
      <alignment horizontal="left" vertical="center" wrapText="1"/>
    </xf>
    <xf numFmtId="0" fontId="7" fillId="0" borderId="96" xfId="0" applyFont="1" applyBorder="1" applyAlignment="1">
      <alignment horizontal="left" vertical="center" wrapText="1"/>
    </xf>
    <xf numFmtId="0" fontId="7" fillId="0" borderId="0" xfId="0" applyFont="1" applyBorder="1" applyAlignment="1">
      <alignment horizontal="left" vertical="center" wrapText="1"/>
    </xf>
    <xf numFmtId="0" fontId="7" fillId="0" borderId="95" xfId="0" applyFont="1" applyBorder="1" applyAlignment="1">
      <alignment horizontal="left" vertical="center" wrapText="1"/>
    </xf>
    <xf numFmtId="0" fontId="7" fillId="0" borderId="115" xfId="0" applyFont="1" applyBorder="1" applyAlignment="1">
      <alignment horizontal="left" vertical="center" wrapText="1"/>
    </xf>
    <xf numFmtId="0" fontId="7" fillId="0" borderId="104" xfId="0" applyFont="1" applyBorder="1" applyAlignment="1">
      <alignment horizontal="left" vertical="center" wrapText="1"/>
    </xf>
    <xf numFmtId="0" fontId="7" fillId="0" borderId="116" xfId="0" applyFont="1" applyBorder="1" applyAlignment="1">
      <alignment horizontal="left" vertical="center" wrapText="1"/>
    </xf>
    <xf numFmtId="0" fontId="5" fillId="0" borderId="96"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95" xfId="0" applyFont="1" applyFill="1" applyBorder="1" applyAlignment="1">
      <alignment horizontal="left" vertical="top" wrapText="1"/>
    </xf>
    <xf numFmtId="0" fontId="68" fillId="0" borderId="78" xfId="0" applyFont="1" applyFill="1" applyBorder="1" applyAlignment="1">
      <alignment horizontal="left" vertical="top" wrapText="1"/>
    </xf>
    <xf numFmtId="0" fontId="0" fillId="0" borderId="113" xfId="0" applyFill="1" applyBorder="1" applyAlignment="1">
      <alignment horizontal="left" vertical="top" wrapText="1"/>
    </xf>
    <xf numFmtId="0" fontId="0" fillId="0" borderId="103" xfId="0" applyFill="1" applyBorder="1" applyAlignment="1">
      <alignment horizontal="left" vertical="top" wrapText="1"/>
    </xf>
    <xf numFmtId="0" fontId="5" fillId="0" borderId="62" xfId="0" applyFont="1" applyFill="1" applyBorder="1" applyAlignment="1">
      <alignment horizontal="left" vertical="top" wrapText="1"/>
    </xf>
    <xf numFmtId="0" fontId="0" fillId="0" borderId="114" xfId="0" applyFont="1" applyFill="1" applyBorder="1" applyAlignment="1">
      <alignment horizontal="left" vertical="top" wrapText="1"/>
    </xf>
    <xf numFmtId="0" fontId="0" fillId="0" borderId="93"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95" xfId="0" applyFill="1" applyBorder="1" applyAlignment="1">
      <alignment horizontal="left" vertical="top" wrapText="1"/>
    </xf>
    <xf numFmtId="0" fontId="12" fillId="0" borderId="62" xfId="0" applyFont="1" applyBorder="1" applyAlignment="1">
      <alignment horizontal="left" vertical="center" wrapText="1"/>
    </xf>
    <xf numFmtId="0" fontId="12" fillId="0" borderId="114" xfId="0" applyFont="1" applyBorder="1" applyAlignment="1">
      <alignment horizontal="left" vertical="center" wrapText="1"/>
    </xf>
    <xf numFmtId="0" fontId="12" fillId="0" borderId="93" xfId="0" applyFont="1" applyBorder="1" applyAlignment="1">
      <alignment horizontal="left" vertical="center" wrapText="1"/>
    </xf>
    <xf numFmtId="0" fontId="12" fillId="0" borderId="115" xfId="0" applyFont="1" applyBorder="1" applyAlignment="1">
      <alignment horizontal="left" vertical="center" wrapText="1"/>
    </xf>
    <xf numFmtId="0" fontId="12" fillId="0" borderId="104" xfId="0" applyFont="1" applyBorder="1" applyAlignment="1">
      <alignment horizontal="left" vertical="center" wrapText="1"/>
    </xf>
    <xf numFmtId="0" fontId="12" fillId="0" borderId="116" xfId="0" applyFont="1" applyBorder="1" applyAlignment="1">
      <alignment horizontal="left" vertical="center" wrapText="1"/>
    </xf>
    <xf numFmtId="0" fontId="12" fillId="0" borderId="78" xfId="0" applyFont="1" applyBorder="1" applyAlignment="1">
      <alignment vertical="center" wrapText="1"/>
    </xf>
    <xf numFmtId="0" fontId="12" fillId="0" borderId="113" xfId="0" applyFont="1" applyBorder="1" applyAlignment="1">
      <alignment vertical="center" wrapText="1"/>
    </xf>
    <xf numFmtId="0" fontId="12" fillId="0" borderId="103" xfId="0" applyFont="1" applyBorder="1" applyAlignment="1">
      <alignment vertical="center" wrapText="1"/>
    </xf>
    <xf numFmtId="0" fontId="12" fillId="0" borderId="7" xfId="0" applyFont="1" applyBorder="1" applyAlignment="1">
      <alignment vertical="center" wrapText="1"/>
    </xf>
    <xf numFmtId="0" fontId="12" fillId="0" borderId="96" xfId="0" applyFont="1" applyBorder="1" applyAlignment="1">
      <alignment horizontal="left" vertical="center" wrapText="1"/>
    </xf>
    <xf numFmtId="0" fontId="12" fillId="0" borderId="0" xfId="0" applyFont="1" applyBorder="1" applyAlignment="1">
      <alignment horizontal="left" vertical="center" wrapText="1"/>
    </xf>
    <xf numFmtId="0" fontId="12" fillId="0" borderId="95" xfId="0" applyFont="1" applyBorder="1" applyAlignment="1">
      <alignment horizontal="left" vertical="center" wrapText="1"/>
    </xf>
    <xf numFmtId="0" fontId="5" fillId="0" borderId="114" xfId="0" applyFont="1" applyFill="1" applyBorder="1" applyAlignment="1">
      <alignment horizontal="left" vertical="top" wrapText="1"/>
    </xf>
    <xf numFmtId="0" fontId="5" fillId="0" borderId="78" xfId="0" applyFont="1" applyFill="1" applyBorder="1" applyAlignment="1">
      <alignment horizontal="left" vertical="top" wrapText="1"/>
    </xf>
    <xf numFmtId="0" fontId="5" fillId="0" borderId="115" xfId="0" applyFont="1" applyFill="1" applyBorder="1" applyAlignment="1">
      <alignment horizontal="left" vertical="top" wrapText="1"/>
    </xf>
    <xf numFmtId="0" fontId="0" fillId="0" borderId="104" xfId="0" applyFont="1" applyFill="1" applyBorder="1" applyAlignment="1">
      <alignment horizontal="left" vertical="top" wrapText="1"/>
    </xf>
    <xf numFmtId="0" fontId="0" fillId="0" borderId="116" xfId="0" applyFont="1" applyFill="1" applyBorder="1" applyAlignment="1">
      <alignment horizontal="left" vertical="top" wrapText="1"/>
    </xf>
    <xf numFmtId="0" fontId="69" fillId="0" borderId="78" xfId="0" applyFont="1" applyFill="1" applyBorder="1" applyAlignment="1">
      <alignment vertical="top" wrapText="1"/>
    </xf>
    <xf numFmtId="0" fontId="69" fillId="0" borderId="113" xfId="0" applyFont="1" applyFill="1" applyBorder="1" applyAlignment="1">
      <alignment vertical="top"/>
    </xf>
    <xf numFmtId="0" fontId="69" fillId="0" borderId="103" xfId="0" applyFont="1" applyFill="1" applyBorder="1" applyAlignment="1">
      <alignment vertical="top"/>
    </xf>
    <xf numFmtId="0" fontId="44" fillId="0" borderId="115" xfId="0" applyFont="1" applyFill="1" applyBorder="1" applyAlignment="1">
      <alignment vertical="top" wrapText="1"/>
    </xf>
    <xf numFmtId="0" fontId="12" fillId="0" borderId="104" xfId="0" applyFont="1" applyFill="1" applyBorder="1" applyAlignment="1">
      <alignment vertical="top"/>
    </xf>
    <xf numFmtId="0" fontId="12" fillId="0" borderId="116" xfId="0" applyFont="1" applyFill="1" applyBorder="1" applyAlignment="1">
      <alignment vertical="top"/>
    </xf>
    <xf numFmtId="0" fontId="7" fillId="0" borderId="88" xfId="0" applyFont="1" applyBorder="1" applyAlignment="1">
      <alignment horizontal="center" vertical="center" wrapText="1"/>
    </xf>
    <xf numFmtId="0" fontId="7" fillId="0" borderId="96" xfId="0" applyFont="1" applyBorder="1" applyAlignment="1">
      <alignment horizontal="center" vertical="center" wrapText="1"/>
    </xf>
    <xf numFmtId="0" fontId="7" fillId="0" borderId="115" xfId="0" applyFont="1" applyBorder="1" applyAlignment="1">
      <alignment horizontal="center" vertical="center" wrapText="1"/>
    </xf>
    <xf numFmtId="0" fontId="30" fillId="0" borderId="22" xfId="1" applyFont="1" applyBorder="1" applyAlignment="1">
      <alignment horizontal="center" vertical="center" wrapText="1"/>
    </xf>
    <xf numFmtId="0" fontId="69" fillId="0" borderId="96" xfId="0" applyFont="1" applyFill="1" applyBorder="1" applyAlignment="1">
      <alignment vertical="top" wrapText="1"/>
    </xf>
    <xf numFmtId="0" fontId="0" fillId="0" borderId="0" xfId="0" applyFill="1" applyBorder="1" applyAlignment="1">
      <alignment vertical="top"/>
    </xf>
    <xf numFmtId="0" fontId="0" fillId="0" borderId="95" xfId="0" applyFill="1" applyBorder="1" applyAlignment="1">
      <alignment vertical="top"/>
    </xf>
    <xf numFmtId="0" fontId="0" fillId="0" borderId="104" xfId="0" applyBorder="1" applyAlignment="1">
      <alignment horizontal="left" vertical="top" wrapText="1"/>
    </xf>
    <xf numFmtId="0" fontId="0" fillId="0" borderId="116" xfId="0" applyBorder="1" applyAlignment="1">
      <alignment horizontal="left" vertical="top" wrapText="1"/>
    </xf>
    <xf numFmtId="0" fontId="70" fillId="0" borderId="78" xfId="0" applyFont="1" applyFill="1" applyBorder="1" applyAlignment="1">
      <alignment horizontal="left" vertical="top" wrapText="1"/>
    </xf>
    <xf numFmtId="0" fontId="69" fillId="0" borderId="113" xfId="0" applyFont="1" applyFill="1" applyBorder="1" applyAlignment="1">
      <alignment horizontal="left" vertical="top" wrapText="1"/>
    </xf>
    <xf numFmtId="0" fontId="69" fillId="0" borderId="103" xfId="0" applyFont="1" applyFill="1" applyBorder="1" applyAlignment="1">
      <alignment horizontal="left" vertical="top" wrapText="1"/>
    </xf>
    <xf numFmtId="0" fontId="69" fillId="0" borderId="62" xfId="0" applyFont="1" applyFill="1" applyBorder="1" applyAlignment="1">
      <alignment vertical="top" wrapText="1"/>
    </xf>
    <xf numFmtId="0" fontId="0" fillId="0" borderId="114" xfId="0" applyFill="1" applyBorder="1" applyAlignment="1">
      <alignment vertical="top"/>
    </xf>
    <xf numFmtId="0" fontId="0" fillId="0" borderId="93" xfId="0" applyFill="1" applyBorder="1" applyAlignment="1">
      <alignment vertical="top"/>
    </xf>
    <xf numFmtId="2" fontId="18" fillId="0" borderId="15" xfId="1" applyNumberFormat="1" applyBorder="1" applyAlignment="1"/>
    <xf numFmtId="0" fontId="18" fillId="0" borderId="32" xfId="1" applyBorder="1" applyAlignment="1"/>
    <xf numFmtId="0" fontId="18" fillId="0" borderId="118" xfId="1" applyBorder="1" applyAlignment="1"/>
    <xf numFmtId="0" fontId="18" fillId="0" borderId="119" xfId="1" applyBorder="1" applyAlignment="1"/>
    <xf numFmtId="0" fontId="23" fillId="0" borderId="78" xfId="1" applyFont="1" applyBorder="1" applyAlignment="1">
      <alignment horizontal="center" vertical="center"/>
    </xf>
    <xf numFmtId="0" fontId="23" fillId="0" borderId="103" xfId="1" applyFont="1" applyBorder="1" applyAlignment="1">
      <alignment horizontal="center" vertical="center"/>
    </xf>
    <xf numFmtId="0" fontId="22" fillId="5" borderId="15" xfId="1" applyFont="1" applyFill="1" applyBorder="1" applyAlignment="1">
      <alignment horizontal="center"/>
    </xf>
    <xf numFmtId="0" fontId="24" fillId="0" borderId="15" xfId="1" applyFont="1" applyBorder="1" applyAlignment="1"/>
    <xf numFmtId="0" fontId="25" fillId="0" borderId="15" xfId="1" applyFont="1" applyBorder="1" applyAlignment="1">
      <alignment horizontal="left"/>
    </xf>
    <xf numFmtId="0" fontId="18" fillId="0" borderId="30" xfId="1" applyBorder="1" applyAlignment="1"/>
    <xf numFmtId="0" fontId="18" fillId="0" borderId="15" xfId="1" applyBorder="1" applyAlignment="1"/>
    <xf numFmtId="0" fontId="18" fillId="0" borderId="120" xfId="1" applyBorder="1" applyAlignment="1"/>
    <xf numFmtId="0" fontId="30" fillId="0" borderId="58" xfId="1" applyFont="1" applyBorder="1" applyAlignment="1">
      <alignment horizontal="center" vertical="center" wrapText="1"/>
    </xf>
    <xf numFmtId="0" fontId="30" fillId="0" borderId="59" xfId="1" applyFont="1" applyBorder="1" applyAlignment="1">
      <alignment horizontal="center" vertical="center" wrapText="1"/>
    </xf>
    <xf numFmtId="0" fontId="30" fillId="0" borderId="60" xfId="1" applyFont="1" applyBorder="1" applyAlignment="1">
      <alignment horizontal="center" vertical="center" wrapText="1"/>
    </xf>
    <xf numFmtId="0" fontId="12" fillId="0" borderId="6" xfId="0" applyFont="1" applyBorder="1" applyAlignment="1">
      <alignment horizontal="center" vertical="center" wrapText="1"/>
    </xf>
    <xf numFmtId="0" fontId="12" fillId="0" borderId="88" xfId="0" applyFont="1" applyBorder="1" applyAlignment="1">
      <alignment horizontal="center" vertical="center" wrapText="1"/>
    </xf>
    <xf numFmtId="0" fontId="12" fillId="0" borderId="51" xfId="0" applyFont="1" applyBorder="1" applyAlignment="1">
      <alignment horizontal="center" vertical="center" wrapText="1"/>
    </xf>
    <xf numFmtId="0" fontId="7" fillId="0" borderId="121" xfId="0" applyFont="1" applyBorder="1" applyAlignment="1">
      <alignment horizontal="left" vertical="center" wrapText="1"/>
    </xf>
    <xf numFmtId="0" fontId="23" fillId="0" borderId="113" xfId="1" applyFont="1" applyBorder="1" applyAlignment="1">
      <alignment horizontal="center" vertical="center"/>
    </xf>
    <xf numFmtId="0" fontId="63" fillId="0" borderId="78" xfId="0" applyFont="1" applyBorder="1" applyAlignment="1">
      <alignment horizontal="center" vertical="center" wrapText="1"/>
    </xf>
    <xf numFmtId="0" fontId="63" fillId="0" borderId="113" xfId="0" applyFont="1" applyBorder="1" applyAlignment="1">
      <alignment horizontal="center" vertical="center" wrapText="1"/>
    </xf>
    <xf numFmtId="0" fontId="63" fillId="0" borderId="103" xfId="0" applyFont="1" applyBorder="1" applyAlignment="1">
      <alignment horizontal="center" vertical="center" wrapText="1"/>
    </xf>
    <xf numFmtId="0" fontId="32" fillId="0" borderId="7" xfId="0" applyFont="1" applyBorder="1" applyAlignment="1">
      <alignment horizontal="left" vertical="top" wrapText="1"/>
    </xf>
    <xf numFmtId="0" fontId="7" fillId="0" borderId="7" xfId="0" applyFont="1"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13" xfId="0" applyBorder="1" applyAlignment="1">
      <alignment horizontal="left" vertical="center" wrapText="1"/>
    </xf>
    <xf numFmtId="0" fontId="0" fillId="0" borderId="2" xfId="0" applyBorder="1" applyAlignment="1">
      <alignment vertical="center" wrapText="1"/>
    </xf>
    <xf numFmtId="0" fontId="0" fillId="0" borderId="1" xfId="0" applyBorder="1" applyAlignment="1">
      <alignment vertical="center" wrapText="1"/>
    </xf>
    <xf numFmtId="0" fontId="0" fillId="0" borderId="13" xfId="0" applyBorder="1" applyAlignment="1">
      <alignment vertical="center" wrapText="1"/>
    </xf>
    <xf numFmtId="0" fontId="30" fillId="0" borderId="62" xfId="0" applyFont="1" applyFill="1" applyBorder="1" applyAlignment="1">
      <alignment horizontal="left" vertical="top" wrapText="1"/>
    </xf>
    <xf numFmtId="0" fontId="0" fillId="0" borderId="114" xfId="0" applyFill="1" applyBorder="1"/>
    <xf numFmtId="0" fontId="0" fillId="0" borderId="93" xfId="0" applyFill="1" applyBorder="1"/>
    <xf numFmtId="0" fontId="7" fillId="0" borderId="78" xfId="0" applyFont="1" applyBorder="1" applyAlignment="1">
      <alignment horizontal="center" vertical="center" wrapText="1"/>
    </xf>
    <xf numFmtId="0" fontId="7" fillId="0" borderId="113" xfId="0" applyFont="1" applyBorder="1" applyAlignment="1">
      <alignment horizontal="center" vertical="center" wrapText="1"/>
    </xf>
    <xf numFmtId="0" fontId="7" fillId="0" borderId="103" xfId="0" applyFont="1" applyBorder="1" applyAlignment="1">
      <alignment horizontal="center" vertical="center" wrapText="1"/>
    </xf>
    <xf numFmtId="0" fontId="12" fillId="3" borderId="1" xfId="0" applyFont="1" applyFill="1" applyBorder="1" applyAlignment="1"/>
    <xf numFmtId="0" fontId="2" fillId="0" borderId="2" xfId="0" applyFont="1" applyBorder="1" applyAlignment="1"/>
    <xf numFmtId="0" fontId="2" fillId="0" borderId="1" xfId="0" applyFont="1" applyBorder="1" applyAlignment="1"/>
    <xf numFmtId="0" fontId="30" fillId="0" borderId="7" xfId="0" applyFont="1" applyBorder="1" applyAlignment="1">
      <alignment horizontal="left" vertical="top" wrapText="1"/>
    </xf>
    <xf numFmtId="0" fontId="26" fillId="0" borderId="7" xfId="0" applyFont="1" applyBorder="1" applyAlignment="1">
      <alignment horizontal="left" vertical="top" wrapText="1"/>
    </xf>
    <xf numFmtId="0" fontId="28" fillId="0" borderId="7" xfId="1" applyFont="1" applyBorder="1" applyAlignment="1">
      <alignment horizontal="center" vertical="center" wrapText="1"/>
    </xf>
    <xf numFmtId="0" fontId="28" fillId="0" borderId="22" xfId="1" applyFont="1" applyBorder="1" applyAlignment="1">
      <alignment horizontal="center" vertical="center" wrapText="1"/>
    </xf>
    <xf numFmtId="0" fontId="28" fillId="0" borderId="21" xfId="1" applyFont="1" applyBorder="1" applyAlignment="1">
      <alignment horizontal="center" vertical="center" wrapText="1"/>
    </xf>
    <xf numFmtId="0" fontId="30" fillId="0" borderId="22" xfId="1" applyFont="1" applyBorder="1" applyAlignment="1">
      <alignment horizontal="left" vertical="center" wrapText="1"/>
    </xf>
    <xf numFmtId="0" fontId="30" fillId="0" borderId="22" xfId="1" applyFont="1" applyBorder="1" applyAlignment="1">
      <alignment horizontal="center" vertical="center"/>
    </xf>
    <xf numFmtId="0" fontId="23" fillId="0" borderId="22" xfId="1" applyFont="1" applyBorder="1" applyAlignment="1">
      <alignment horizontal="center" vertical="center"/>
    </xf>
    <xf numFmtId="0" fontId="7" fillId="0" borderId="78" xfId="0" applyFont="1" applyFill="1" applyBorder="1" applyAlignment="1">
      <alignment horizontal="left" vertical="center" wrapText="1"/>
    </xf>
    <xf numFmtId="0" fontId="7" fillId="0" borderId="113" xfId="0" applyFont="1" applyFill="1" applyBorder="1" applyAlignment="1">
      <alignment horizontal="left" vertical="center" wrapText="1"/>
    </xf>
    <xf numFmtId="0" fontId="7" fillId="0" borderId="103" xfId="0" applyFont="1" applyFill="1" applyBorder="1" applyAlignment="1">
      <alignment horizontal="left" vertical="center" wrapText="1"/>
    </xf>
    <xf numFmtId="0" fontId="12" fillId="0" borderId="0" xfId="0" applyFont="1" applyBorder="1" applyAlignment="1">
      <alignment horizontal="center" vertical="center" wrapText="1"/>
    </xf>
    <xf numFmtId="0" fontId="22" fillId="5" borderId="122" xfId="1" applyFont="1" applyFill="1" applyBorder="1" applyAlignment="1">
      <alignment horizontal="center"/>
    </xf>
    <xf numFmtId="0" fontId="22" fillId="5" borderId="123" xfId="1" applyFont="1" applyFill="1" applyBorder="1" applyAlignment="1">
      <alignment horizontal="center"/>
    </xf>
    <xf numFmtId="2" fontId="18" fillId="0" borderId="17" xfId="1" applyNumberFormat="1" applyFont="1" applyBorder="1" applyAlignment="1">
      <alignment horizontal="right"/>
    </xf>
    <xf numFmtId="2" fontId="18" fillId="0" borderId="19" xfId="1" applyNumberFormat="1" applyFont="1" applyBorder="1" applyAlignment="1">
      <alignment horizontal="right"/>
    </xf>
    <xf numFmtId="0" fontId="25" fillId="0" borderId="33" xfId="1" applyFont="1" applyBorder="1" applyAlignment="1">
      <alignment horizontal="left" vertical="center" wrapText="1"/>
    </xf>
    <xf numFmtId="0" fontId="25" fillId="0" borderId="34" xfId="1" applyFont="1" applyBorder="1" applyAlignment="1">
      <alignment horizontal="left" vertical="center" wrapText="1"/>
    </xf>
    <xf numFmtId="0" fontId="25" fillId="0" borderId="35" xfId="1" applyFont="1" applyBorder="1" applyAlignment="1">
      <alignment horizontal="left" vertical="center" wrapText="1"/>
    </xf>
    <xf numFmtId="0" fontId="23" fillId="0" borderId="7" xfId="1" applyFont="1" applyBorder="1" applyAlignment="1">
      <alignment horizontal="center" vertical="center"/>
    </xf>
    <xf numFmtId="0" fontId="30" fillId="0" borderId="22" xfId="1" applyFont="1" applyBorder="1" applyAlignment="1">
      <alignment horizontal="left" vertical="center"/>
    </xf>
    <xf numFmtId="0" fontId="30" fillId="0" borderId="58" xfId="1" applyFont="1" applyBorder="1" applyAlignment="1">
      <alignment horizontal="left" vertical="center" wrapText="1"/>
    </xf>
    <xf numFmtId="0" fontId="30" fillId="0" borderId="59" xfId="1" applyFont="1" applyBorder="1" applyAlignment="1">
      <alignment horizontal="left" vertical="center" wrapText="1"/>
    </xf>
    <xf numFmtId="0" fontId="30" fillId="0" borderId="60" xfId="1" applyFont="1" applyBorder="1" applyAlignment="1">
      <alignment horizontal="left" vertical="center" wrapText="1"/>
    </xf>
    <xf numFmtId="0" fontId="28" fillId="0" borderId="55" xfId="1" applyFont="1" applyBorder="1" applyAlignment="1">
      <alignment horizontal="center" vertical="center" wrapText="1"/>
    </xf>
    <xf numFmtId="0" fontId="28" fillId="0" borderId="124" xfId="1" applyFont="1" applyBorder="1" applyAlignment="1">
      <alignment horizontal="center" vertical="center" wrapText="1"/>
    </xf>
    <xf numFmtId="0" fontId="28" fillId="0" borderId="108" xfId="1" applyFont="1" applyBorder="1" applyAlignment="1">
      <alignment horizontal="center" vertical="center" wrapText="1"/>
    </xf>
    <xf numFmtId="0" fontId="28" fillId="0" borderId="28" xfId="1" applyFont="1" applyBorder="1" applyAlignment="1">
      <alignment horizontal="center" vertical="center" wrapText="1"/>
    </xf>
    <xf numFmtId="0" fontId="28" fillId="0" borderId="0" xfId="1" applyFont="1" applyBorder="1" applyAlignment="1">
      <alignment horizontal="center" vertical="center" wrapText="1"/>
    </xf>
    <xf numFmtId="0" fontId="28" fillId="0" borderId="125" xfId="1" applyFont="1" applyBorder="1" applyAlignment="1">
      <alignment horizontal="center" vertical="center" wrapText="1"/>
    </xf>
    <xf numFmtId="0" fontId="28" fillId="0" borderId="61" xfId="1" applyFont="1" applyBorder="1" applyAlignment="1">
      <alignment horizontal="center" vertical="center" wrapText="1"/>
    </xf>
    <xf numFmtId="0" fontId="28" fillId="0" borderId="126" xfId="1" applyFont="1" applyBorder="1" applyAlignment="1">
      <alignment horizontal="center" vertical="center" wrapText="1"/>
    </xf>
    <xf numFmtId="0" fontId="28" fillId="0" borderId="127" xfId="1" applyFont="1" applyBorder="1" applyAlignment="1">
      <alignment horizontal="center" vertical="center" wrapText="1"/>
    </xf>
    <xf numFmtId="0" fontId="10" fillId="0" borderId="78" xfId="0" applyFont="1" applyBorder="1" applyAlignment="1">
      <alignment horizontal="center"/>
    </xf>
    <xf numFmtId="0" fontId="10" fillId="0" borderId="113" xfId="0" applyFont="1" applyBorder="1" applyAlignment="1">
      <alignment horizontal="center"/>
    </xf>
    <xf numFmtId="0" fontId="10" fillId="0" borderId="103" xfId="0" applyFont="1" applyBorder="1" applyAlignment="1">
      <alignment horizontal="center"/>
    </xf>
    <xf numFmtId="0" fontId="2" fillId="0" borderId="13" xfId="0" applyFont="1" applyBorder="1" applyAlignment="1"/>
    <xf numFmtId="0" fontId="14" fillId="0" borderId="2" xfId="0" applyFont="1" applyBorder="1" applyAlignment="1">
      <alignment horizontal="left"/>
    </xf>
    <xf numFmtId="0" fontId="14" fillId="0" borderId="1" xfId="0" applyFont="1" applyBorder="1" applyAlignment="1">
      <alignment horizontal="left"/>
    </xf>
    <xf numFmtId="0" fontId="14" fillId="0" borderId="13" xfId="0" applyFont="1" applyBorder="1" applyAlignment="1">
      <alignment horizontal="left"/>
    </xf>
    <xf numFmtId="0" fontId="13" fillId="0" borderId="15" xfId="1" applyFont="1" applyBorder="1" applyAlignment="1"/>
    <xf numFmtId="0" fontId="18" fillId="0" borderId="17" xfId="1" applyFont="1" applyBorder="1" applyAlignment="1">
      <alignment horizontal="left"/>
    </xf>
    <xf numFmtId="0" fontId="18" fillId="0" borderId="18" xfId="1" applyFont="1" applyBorder="1" applyAlignment="1">
      <alignment horizontal="left"/>
    </xf>
    <xf numFmtId="0" fontId="18" fillId="0" borderId="19" xfId="1" applyFont="1" applyBorder="1" applyAlignment="1">
      <alignment horizontal="left"/>
    </xf>
    <xf numFmtId="0" fontId="23" fillId="0" borderId="55" xfId="1" applyFont="1" applyBorder="1" applyAlignment="1">
      <alignment horizontal="center" vertical="center"/>
    </xf>
    <xf numFmtId="0" fontId="23" fillId="0" borderId="124" xfId="1" applyFont="1" applyBorder="1" applyAlignment="1">
      <alignment horizontal="center" vertical="center"/>
    </xf>
    <xf numFmtId="0" fontId="23" fillId="0" borderId="108" xfId="1" applyFont="1" applyBorder="1" applyAlignment="1">
      <alignment horizontal="center" vertical="center"/>
    </xf>
    <xf numFmtId="0" fontId="12" fillId="0" borderId="7" xfId="1" applyFont="1" applyBorder="1" applyAlignment="1">
      <alignment horizontal="center" vertical="center" wrapText="1"/>
    </xf>
    <xf numFmtId="0" fontId="23" fillId="0" borderId="21" xfId="1" applyFont="1" applyBorder="1" applyAlignment="1">
      <alignment horizontal="center" vertical="center"/>
    </xf>
    <xf numFmtId="0" fontId="30" fillId="0" borderId="7" xfId="0" applyFont="1" applyBorder="1" applyAlignment="1">
      <alignment horizontal="left" vertical="center" wrapText="1"/>
    </xf>
    <xf numFmtId="0" fontId="0" fillId="0" borderId="7" xfId="0" applyBorder="1" applyAlignment="1">
      <alignment vertical="center"/>
    </xf>
    <xf numFmtId="0" fontId="12" fillId="0" borderId="7" xfId="0" applyFont="1" applyBorder="1" applyAlignment="1">
      <alignment vertical="top" wrapText="1"/>
    </xf>
    <xf numFmtId="0" fontId="0" fillId="0" borderId="7" xfId="0" applyBorder="1" applyAlignment="1">
      <alignment vertical="top" wrapText="1"/>
    </xf>
    <xf numFmtId="1" fontId="12" fillId="0" borderId="7" xfId="0" applyNumberFormat="1" applyFont="1" applyBorder="1" applyAlignment="1">
      <alignment horizontal="center" vertical="center"/>
    </xf>
    <xf numFmtId="0" fontId="0" fillId="0" borderId="7" xfId="0" applyBorder="1" applyAlignment="1">
      <alignment horizontal="center" vertical="center"/>
    </xf>
    <xf numFmtId="0" fontId="12" fillId="0" borderId="7" xfId="0" applyFont="1" applyBorder="1" applyAlignment="1">
      <alignment horizontal="center" vertical="center"/>
    </xf>
    <xf numFmtId="0" fontId="0" fillId="0" borderId="7" xfId="0" applyFont="1" applyBorder="1" applyAlignment="1">
      <alignment horizontal="center" vertical="center"/>
    </xf>
    <xf numFmtId="0" fontId="23" fillId="0" borderId="58" xfId="1" applyFont="1" applyBorder="1" applyAlignment="1">
      <alignment horizontal="center" vertical="center"/>
    </xf>
    <xf numFmtId="0" fontId="23" fillId="0" borderId="59" xfId="1" applyFont="1" applyBorder="1" applyAlignment="1">
      <alignment horizontal="center" vertical="center"/>
    </xf>
    <xf numFmtId="0" fontId="23" fillId="0" borderId="60" xfId="1" applyFont="1" applyBorder="1" applyAlignment="1">
      <alignment horizontal="center" vertical="center"/>
    </xf>
    <xf numFmtId="0" fontId="28" fillId="0" borderId="22" xfId="1" applyFont="1" applyBorder="1" applyAlignment="1">
      <alignment vertical="center" wrapText="1"/>
    </xf>
    <xf numFmtId="0" fontId="28" fillId="0" borderId="62" xfId="1" applyFont="1" applyBorder="1" applyAlignment="1">
      <alignment horizontal="center" vertical="center" wrapText="1"/>
    </xf>
    <xf numFmtId="0" fontId="28" fillId="0" borderId="114" xfId="1" applyFont="1" applyBorder="1" applyAlignment="1">
      <alignment horizontal="center" vertical="center" wrapText="1"/>
    </xf>
    <xf numFmtId="0" fontId="28" fillId="0" borderId="93" xfId="1" applyFont="1" applyBorder="1" applyAlignment="1">
      <alignment horizontal="center" vertical="center" wrapText="1"/>
    </xf>
    <xf numFmtId="0" fontId="28" fillId="0" borderId="96" xfId="1" applyFont="1" applyBorder="1" applyAlignment="1">
      <alignment horizontal="center" vertical="center" wrapText="1"/>
    </xf>
    <xf numFmtId="0" fontId="28" fillId="0" borderId="95" xfId="1" applyFont="1" applyBorder="1" applyAlignment="1">
      <alignment horizontal="center" vertical="center" wrapText="1"/>
    </xf>
    <xf numFmtId="0" fontId="30" fillId="0" borderId="128" xfId="1" applyFont="1" applyBorder="1" applyAlignment="1">
      <alignment horizontal="left" vertical="center" wrapText="1"/>
    </xf>
    <xf numFmtId="0" fontId="30" fillId="0" borderId="112" xfId="1" applyFont="1" applyBorder="1" applyAlignment="1">
      <alignment horizontal="left" vertical="center" wrapText="1"/>
    </xf>
    <xf numFmtId="0" fontId="12" fillId="0" borderId="113" xfId="0" applyFont="1" applyBorder="1" applyAlignment="1">
      <alignment horizontal="center" vertical="center" wrapText="1"/>
    </xf>
    <xf numFmtId="0" fontId="23" fillId="0" borderId="129" xfId="1" applyFont="1" applyBorder="1" applyAlignment="1">
      <alignment horizontal="center" vertical="center"/>
    </xf>
    <xf numFmtId="0" fontId="28" fillId="0" borderId="7" xfId="1" applyFont="1" applyBorder="1" applyAlignment="1">
      <alignment horizontal="left" vertical="center" wrapText="1"/>
    </xf>
    <xf numFmtId="0" fontId="32" fillId="0" borderId="128" xfId="1" applyFont="1" applyBorder="1" applyAlignment="1">
      <alignment horizontal="left" vertical="center" wrapText="1"/>
    </xf>
    <xf numFmtId="0" fontId="32" fillId="0" borderId="112" xfId="1" applyFont="1" applyBorder="1" applyAlignment="1">
      <alignment horizontal="left" vertical="center" wrapText="1"/>
    </xf>
    <xf numFmtId="0" fontId="28" fillId="0" borderId="6" xfId="1" applyFont="1" applyBorder="1" applyAlignment="1">
      <alignment horizontal="center" vertical="center" wrapText="1"/>
    </xf>
    <xf numFmtId="0" fontId="28" fillId="0" borderId="88" xfId="1" applyFont="1" applyBorder="1" applyAlignment="1">
      <alignment horizontal="center" vertical="center" wrapText="1"/>
    </xf>
    <xf numFmtId="0" fontId="28" fillId="0" borderId="51" xfId="1" applyFont="1" applyBorder="1" applyAlignment="1">
      <alignment horizontal="center" vertical="center" wrapText="1"/>
    </xf>
    <xf numFmtId="0" fontId="12" fillId="0" borderId="78" xfId="0" applyFont="1" applyBorder="1" applyAlignment="1">
      <alignment horizontal="left" vertical="top" wrapText="1"/>
    </xf>
    <xf numFmtId="0" fontId="12" fillId="0" borderId="113" xfId="0" applyFont="1" applyBorder="1" applyAlignment="1">
      <alignment horizontal="left" vertical="top" wrapText="1"/>
    </xf>
    <xf numFmtId="0" fontId="12" fillId="0" borderId="103" xfId="0" applyFont="1" applyBorder="1" applyAlignment="1">
      <alignment horizontal="left" vertical="top" wrapText="1"/>
    </xf>
    <xf numFmtId="0" fontId="28" fillId="0" borderId="78" xfId="1" applyFont="1" applyBorder="1" applyAlignment="1">
      <alignment horizontal="left" vertical="center" wrapText="1"/>
    </xf>
    <xf numFmtId="0" fontId="28" fillId="0" borderId="113" xfId="1" applyFont="1" applyBorder="1" applyAlignment="1">
      <alignment horizontal="left" vertical="center" wrapText="1"/>
    </xf>
    <xf numFmtId="0" fontId="28" fillId="0" borderId="103" xfId="1" applyFont="1" applyBorder="1" applyAlignment="1">
      <alignment horizontal="left" vertical="center" wrapText="1"/>
    </xf>
    <xf numFmtId="0" fontId="38" fillId="0" borderId="78" xfId="0" applyFont="1" applyBorder="1" applyAlignment="1">
      <alignment horizontal="left" vertical="top" wrapText="1"/>
    </xf>
    <xf numFmtId="0" fontId="38" fillId="0" borderId="113" xfId="0" applyFont="1" applyBorder="1" applyAlignment="1">
      <alignment horizontal="left" vertical="top" wrapText="1"/>
    </xf>
    <xf numFmtId="0" fontId="38" fillId="0" borderId="103" xfId="0" applyFont="1" applyBorder="1" applyAlignment="1">
      <alignment horizontal="left" vertical="top" wrapText="1"/>
    </xf>
    <xf numFmtId="0" fontId="12" fillId="3" borderId="13" xfId="0" applyFont="1" applyFill="1" applyBorder="1" applyAlignment="1"/>
    <xf numFmtId="49" fontId="10" fillId="0" borderId="6" xfId="0" applyNumberFormat="1" applyFont="1" applyBorder="1" applyAlignment="1">
      <alignment horizontal="center" vertical="center"/>
    </xf>
    <xf numFmtId="49" fontId="10" fillId="0" borderId="88" xfId="0" applyNumberFormat="1" applyFont="1" applyBorder="1" applyAlignment="1">
      <alignment horizontal="center" vertical="center"/>
    </xf>
    <xf numFmtId="49" fontId="10" fillId="0" borderId="51" xfId="0" applyNumberFormat="1" applyFont="1" applyBorder="1" applyAlignment="1">
      <alignment horizontal="center" vertical="center"/>
    </xf>
    <xf numFmtId="0" fontId="12" fillId="0" borderId="6" xfId="0" applyFont="1" applyFill="1" applyBorder="1" applyAlignment="1">
      <alignment horizontal="left" vertical="center" wrapText="1"/>
    </xf>
    <xf numFmtId="0" fontId="12" fillId="0" borderId="88" xfId="0" applyFont="1" applyFill="1" applyBorder="1" applyAlignment="1">
      <alignment horizontal="left" vertical="center" wrapText="1"/>
    </xf>
    <xf numFmtId="0" fontId="12" fillId="0" borderId="51" xfId="0" applyFont="1" applyFill="1" applyBorder="1" applyAlignment="1">
      <alignment horizontal="left" vertical="center" wrapText="1"/>
    </xf>
    <xf numFmtId="0" fontId="12" fillId="0" borderId="88" xfId="0" applyFont="1" applyBorder="1" applyAlignment="1">
      <alignment horizontal="center" vertical="center"/>
    </xf>
    <xf numFmtId="0" fontId="12" fillId="0" borderId="51" xfId="0" applyFont="1" applyBorder="1" applyAlignment="1">
      <alignment horizontal="center" vertical="center"/>
    </xf>
    <xf numFmtId="0" fontId="10" fillId="0" borderId="78" xfId="0" applyFont="1" applyBorder="1" applyAlignment="1">
      <alignment horizontal="left" vertical="center" wrapText="1"/>
    </xf>
    <xf numFmtId="0" fontId="10" fillId="0" borderId="113" xfId="0" applyFont="1" applyBorder="1" applyAlignment="1">
      <alignment horizontal="left" vertical="center" wrapText="1"/>
    </xf>
    <xf numFmtId="0" fontId="10" fillId="0" borderId="103" xfId="0" applyFont="1" applyBorder="1" applyAlignment="1">
      <alignment horizontal="left" vertical="center" wrapText="1"/>
    </xf>
    <xf numFmtId="49" fontId="10" fillId="0" borderId="7" xfId="0" applyNumberFormat="1" applyFont="1" applyBorder="1" applyAlignment="1">
      <alignment horizontal="center" vertical="center"/>
    </xf>
    <xf numFmtId="0" fontId="12" fillId="0" borderId="6" xfId="0" applyFont="1" applyFill="1" applyBorder="1" applyAlignment="1">
      <alignment horizontal="center" vertical="center"/>
    </xf>
    <xf numFmtId="0" fontId="12" fillId="0" borderId="88" xfId="0" applyFont="1" applyFill="1" applyBorder="1" applyAlignment="1">
      <alignment horizontal="center" vertical="center"/>
    </xf>
    <xf numFmtId="0" fontId="12" fillId="0" borderId="51"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6" xfId="0" applyFont="1" applyBorder="1" applyAlignment="1">
      <alignment horizontal="center" vertical="center"/>
    </xf>
    <xf numFmtId="0" fontId="10" fillId="3" borderId="78" xfId="0" applyFont="1" applyFill="1" applyBorder="1" applyAlignment="1">
      <alignment horizontal="center"/>
    </xf>
    <xf numFmtId="0" fontId="10" fillId="3" borderId="103" xfId="0" applyFont="1" applyFill="1" applyBorder="1" applyAlignment="1">
      <alignment horizontal="center"/>
    </xf>
    <xf numFmtId="16" fontId="10" fillId="0" borderId="6" xfId="0" applyNumberFormat="1" applyFont="1" applyBorder="1" applyAlignment="1">
      <alignment horizontal="center" vertical="center"/>
    </xf>
    <xf numFmtId="16" fontId="10" fillId="0" borderId="88" xfId="0" applyNumberFormat="1" applyFont="1" applyBorder="1" applyAlignment="1">
      <alignment horizontal="center" vertical="center"/>
    </xf>
    <xf numFmtId="16" fontId="10" fillId="0" borderId="51" xfId="0" applyNumberFormat="1" applyFont="1" applyBorder="1" applyAlignment="1">
      <alignment horizontal="center" vertical="center"/>
    </xf>
    <xf numFmtId="0" fontId="14" fillId="0" borderId="62" xfId="0" applyFont="1" applyBorder="1" applyAlignment="1">
      <alignment horizontal="left" vertical="center" wrapText="1"/>
    </xf>
    <xf numFmtId="0" fontId="14" fillId="0" borderId="114" xfId="0" applyFont="1" applyBorder="1" applyAlignment="1">
      <alignment horizontal="left" vertical="center" wrapText="1"/>
    </xf>
    <xf numFmtId="0" fontId="14" fillId="0" borderId="93" xfId="0" applyFont="1" applyBorder="1" applyAlignment="1">
      <alignment horizontal="left" vertical="center" wrapText="1"/>
    </xf>
    <xf numFmtId="0" fontId="14" fillId="0" borderId="96" xfId="0" applyFont="1" applyBorder="1" applyAlignment="1">
      <alignment horizontal="left" vertical="center" wrapText="1"/>
    </xf>
    <xf numFmtId="0" fontId="14" fillId="0" borderId="0" xfId="0" applyFont="1" applyBorder="1" applyAlignment="1">
      <alignment horizontal="left" vertical="center" wrapText="1"/>
    </xf>
    <xf numFmtId="0" fontId="14" fillId="0" borderId="95" xfId="0" applyFont="1" applyBorder="1" applyAlignment="1">
      <alignment horizontal="left" vertical="center" wrapText="1"/>
    </xf>
    <xf numFmtId="0" fontId="14" fillId="0" borderId="115" xfId="0" applyFont="1" applyBorder="1" applyAlignment="1">
      <alignment horizontal="left" vertical="center" wrapText="1"/>
    </xf>
    <xf numFmtId="0" fontId="14" fillId="0" borderId="104" xfId="0" applyFont="1" applyBorder="1" applyAlignment="1">
      <alignment horizontal="left" vertical="center" wrapText="1"/>
    </xf>
    <xf numFmtId="0" fontId="14" fillId="0" borderId="116" xfId="0" applyFont="1" applyBorder="1" applyAlignment="1">
      <alignment horizontal="left" vertical="center" wrapText="1"/>
    </xf>
    <xf numFmtId="0" fontId="7" fillId="0" borderId="62" xfId="0" applyFont="1" applyBorder="1" applyAlignment="1">
      <alignment horizontal="center" vertical="center" wrapText="1"/>
    </xf>
    <xf numFmtId="0" fontId="34" fillId="0" borderId="62" xfId="0" applyFont="1" applyBorder="1" applyAlignment="1">
      <alignment horizontal="left" vertical="center" wrapText="1"/>
    </xf>
    <xf numFmtId="0" fontId="34" fillId="0" borderId="114" xfId="0" applyFont="1" applyBorder="1" applyAlignment="1">
      <alignment horizontal="left" vertical="center" wrapText="1"/>
    </xf>
    <xf numFmtId="0" fontId="34" fillId="0" borderId="93" xfId="0" applyFont="1" applyBorder="1" applyAlignment="1">
      <alignment horizontal="left" vertical="center" wrapText="1"/>
    </xf>
    <xf numFmtId="0" fontId="34" fillId="0" borderId="96"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95" xfId="0" applyFont="1" applyFill="1" applyBorder="1" applyAlignment="1">
      <alignment horizontal="left" vertical="top" wrapText="1"/>
    </xf>
    <xf numFmtId="0" fontId="34" fillId="0" borderId="115" xfId="0" applyFont="1" applyFill="1" applyBorder="1" applyAlignment="1">
      <alignment horizontal="left" vertical="top" wrapText="1"/>
    </xf>
    <xf numFmtId="0" fontId="12" fillId="0" borderId="104" xfId="0" applyFont="1" applyFill="1" applyBorder="1" applyAlignment="1">
      <alignment horizontal="left" vertical="top" wrapText="1"/>
    </xf>
    <xf numFmtId="0" fontId="12" fillId="0" borderId="116" xfId="0" applyFont="1" applyFill="1" applyBorder="1" applyAlignment="1">
      <alignment horizontal="left" vertical="top" wrapText="1"/>
    </xf>
    <xf numFmtId="0" fontId="14" fillId="0" borderId="7" xfId="0" applyFont="1" applyBorder="1" applyAlignment="1">
      <alignment horizontal="left" vertical="center" wrapText="1"/>
    </xf>
    <xf numFmtId="0" fontId="43" fillId="0" borderId="78" xfId="0" applyFont="1" applyBorder="1" applyAlignment="1">
      <alignment horizontal="center" vertical="center" shrinkToFit="1"/>
    </xf>
    <xf numFmtId="0" fontId="43" fillId="0" borderId="113" xfId="0" applyFont="1" applyBorder="1" applyAlignment="1">
      <alignment horizontal="center" vertical="center" shrinkToFit="1"/>
    </xf>
    <xf numFmtId="0" fontId="43" fillId="0" borderId="103" xfId="0" applyFont="1" applyBorder="1" applyAlignment="1">
      <alignment horizontal="center" vertical="center" shrinkToFit="1"/>
    </xf>
    <xf numFmtId="0" fontId="7" fillId="0" borderId="2" xfId="0" applyFont="1" applyBorder="1" applyAlignment="1">
      <alignment horizontal="left" vertical="center" wrapText="1"/>
    </xf>
    <xf numFmtId="0" fontId="0" fillId="0" borderId="2" xfId="0" applyBorder="1" applyAlignment="1">
      <alignment horizontal="left"/>
    </xf>
    <xf numFmtId="0" fontId="0" fillId="0" borderId="1" xfId="0" applyBorder="1" applyAlignment="1">
      <alignment horizontal="left"/>
    </xf>
    <xf numFmtId="0" fontId="10" fillId="0" borderId="74" xfId="0" applyFont="1" applyBorder="1" applyAlignment="1">
      <alignment horizontal="center"/>
    </xf>
    <xf numFmtId="0" fontId="12" fillId="0" borderId="78" xfId="0" applyFont="1" applyBorder="1" applyAlignment="1">
      <alignment horizontal="right"/>
    </xf>
    <xf numFmtId="0" fontId="12" fillId="0" borderId="103" xfId="0" applyFont="1" applyBorder="1" applyAlignment="1">
      <alignment horizontal="right"/>
    </xf>
    <xf numFmtId="0" fontId="43" fillId="0" borderId="7" xfId="0" applyFont="1" applyBorder="1" applyAlignment="1">
      <alignment horizontal="center" vertical="center" wrapText="1" shrinkToFit="1"/>
    </xf>
    <xf numFmtId="0" fontId="43" fillId="0" borderId="62" xfId="0" applyFont="1" applyBorder="1" applyAlignment="1">
      <alignment horizontal="center" vertical="center" wrapText="1" shrinkToFit="1"/>
    </xf>
    <xf numFmtId="0" fontId="43" fillId="0" borderId="114" xfId="0" applyFont="1" applyBorder="1" applyAlignment="1">
      <alignment horizontal="center" vertical="center" wrapText="1" shrinkToFit="1"/>
    </xf>
    <xf numFmtId="0" fontId="43" fillId="0" borderId="93" xfId="0" applyFont="1" applyBorder="1" applyAlignment="1">
      <alignment horizontal="center" vertical="center" wrapText="1" shrinkToFit="1"/>
    </xf>
    <xf numFmtId="0" fontId="43" fillId="0" borderId="115" xfId="0" applyFont="1" applyBorder="1" applyAlignment="1">
      <alignment horizontal="center" vertical="center" wrapText="1" shrinkToFit="1"/>
    </xf>
    <xf numFmtId="0" fontId="43" fillId="0" borderId="104" xfId="0" applyFont="1" applyBorder="1" applyAlignment="1">
      <alignment horizontal="center" vertical="center" wrapText="1" shrinkToFit="1"/>
    </xf>
    <xf numFmtId="0" fontId="43" fillId="0" borderId="116" xfId="0" applyFont="1" applyBorder="1" applyAlignment="1">
      <alignment horizontal="center" vertical="center" wrapText="1" shrinkToFit="1"/>
    </xf>
    <xf numFmtId="0" fontId="43" fillId="0" borderId="78" xfId="0" applyFont="1" applyBorder="1" applyAlignment="1">
      <alignment shrinkToFit="1"/>
    </xf>
    <xf numFmtId="0" fontId="43" fillId="0" borderId="113" xfId="0" applyFont="1" applyBorder="1" applyAlignment="1">
      <alignment shrinkToFit="1"/>
    </xf>
    <xf numFmtId="0" fontId="43" fillId="0" borderId="103" xfId="0" applyFont="1" applyBorder="1" applyAlignment="1">
      <alignment shrinkToFit="1"/>
    </xf>
    <xf numFmtId="0" fontId="43" fillId="0" borderId="62" xfId="0" applyFont="1" applyBorder="1" applyAlignment="1">
      <alignment horizontal="center" vertical="center" shrinkToFit="1"/>
    </xf>
    <xf numFmtId="0" fontId="43" fillId="0" borderId="114" xfId="0" applyFont="1" applyBorder="1" applyAlignment="1">
      <alignment horizontal="center" vertical="center" shrinkToFit="1"/>
    </xf>
    <xf numFmtId="0" fontId="43" fillId="0" borderId="93" xfId="0" applyFont="1" applyBorder="1" applyAlignment="1">
      <alignment horizontal="center" vertical="center" shrinkToFit="1"/>
    </xf>
    <xf numFmtId="0" fontId="43" fillId="0" borderId="115" xfId="0" applyFont="1" applyBorder="1" applyAlignment="1">
      <alignment horizontal="center" vertical="center" shrinkToFit="1"/>
    </xf>
    <xf numFmtId="0" fontId="43" fillId="0" borderId="104" xfId="0" applyFont="1" applyBorder="1" applyAlignment="1">
      <alignment horizontal="center" vertical="center" shrinkToFit="1"/>
    </xf>
    <xf numFmtId="0" fontId="43" fillId="0" borderId="116" xfId="0" applyFont="1" applyBorder="1" applyAlignment="1">
      <alignment horizontal="center" vertical="center" shrinkToFit="1"/>
    </xf>
    <xf numFmtId="0" fontId="43" fillId="0" borderId="96" xfId="0" applyFont="1" applyBorder="1" applyAlignment="1">
      <alignment horizontal="center" vertical="center" wrapText="1" shrinkToFit="1"/>
    </xf>
    <xf numFmtId="0" fontId="43" fillId="0" borderId="0" xfId="0" applyFont="1" applyBorder="1" applyAlignment="1">
      <alignment horizontal="center" vertical="center" wrapText="1" shrinkToFit="1"/>
    </xf>
    <xf numFmtId="0" fontId="43" fillId="0" borderId="95" xfId="0" applyFont="1" applyBorder="1" applyAlignment="1">
      <alignment horizontal="center" vertical="center" wrapText="1" shrinkToFit="1"/>
    </xf>
    <xf numFmtId="0" fontId="43" fillId="0" borderId="78" xfId="0" applyFont="1" applyBorder="1" applyAlignment="1">
      <alignment horizontal="left" shrinkToFit="1"/>
    </xf>
    <xf numFmtId="0" fontId="43" fillId="0" borderId="113" xfId="0" applyFont="1" applyBorder="1" applyAlignment="1">
      <alignment horizontal="left" shrinkToFit="1"/>
    </xf>
    <xf numFmtId="0" fontId="43" fillId="0" borderId="103" xfId="0" applyFont="1" applyBorder="1" applyAlignment="1">
      <alignment horizontal="left" shrinkToFit="1"/>
    </xf>
    <xf numFmtId="0" fontId="11" fillId="3" borderId="1" xfId="0" applyFont="1" applyFill="1" applyBorder="1" applyAlignment="1">
      <alignment horizontal="center"/>
    </xf>
    <xf numFmtId="0" fontId="0" fillId="0" borderId="2" xfId="0" applyBorder="1" applyAlignment="1">
      <alignment horizontal="left" wrapText="1"/>
    </xf>
    <xf numFmtId="0" fontId="0" fillId="0" borderId="1" xfId="0" applyBorder="1" applyAlignment="1">
      <alignment horizontal="left" wrapText="1"/>
    </xf>
    <xf numFmtId="0" fontId="0" fillId="0" borderId="13" xfId="0" applyBorder="1" applyAlignment="1">
      <alignment horizontal="left" wrapText="1"/>
    </xf>
    <xf numFmtId="4" fontId="0" fillId="0" borderId="56" xfId="0" applyNumberFormat="1" applyBorder="1" applyAlignment="1">
      <alignment vertical="center"/>
    </xf>
    <xf numFmtId="0" fontId="0" fillId="0" borderId="92" xfId="0" applyBorder="1" applyAlignment="1">
      <alignment vertical="center"/>
    </xf>
    <xf numFmtId="14" fontId="0" fillId="0" borderId="2" xfId="0" applyNumberFormat="1" applyBorder="1" applyAlignment="1">
      <alignment horizontal="left"/>
    </xf>
    <xf numFmtId="14" fontId="0" fillId="0" borderId="1" xfId="0" applyNumberFormat="1" applyBorder="1" applyAlignment="1">
      <alignment horizontal="left"/>
    </xf>
    <xf numFmtId="14" fontId="0" fillId="0" borderId="13" xfId="0" applyNumberFormat="1" applyBorder="1" applyAlignment="1">
      <alignment horizontal="left"/>
    </xf>
    <xf numFmtId="0" fontId="0" fillId="0" borderId="117" xfId="0" applyBorder="1" applyAlignment="1"/>
    <xf numFmtId="4" fontId="0" fillId="0" borderId="2" xfId="0" applyNumberFormat="1" applyBorder="1" applyAlignment="1">
      <alignment vertical="center"/>
    </xf>
    <xf numFmtId="0" fontId="0" fillId="0" borderId="13" xfId="0" applyBorder="1" applyAlignment="1">
      <alignment vertical="center"/>
    </xf>
    <xf numFmtId="0" fontId="7" fillId="0" borderId="130" xfId="0" applyFont="1" applyBorder="1" applyAlignment="1">
      <alignment horizontal="left" vertical="center" wrapText="1"/>
    </xf>
    <xf numFmtId="0" fontId="7" fillId="0" borderId="13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3" xfId="0" applyFont="1" applyBorder="1" applyAlignment="1">
      <alignment horizontal="center" vertical="center" wrapText="1"/>
    </xf>
    <xf numFmtId="0" fontId="10" fillId="0" borderId="7" xfId="0" applyFont="1" applyBorder="1" applyAlignment="1">
      <alignment horizontal="center" vertical="center" wrapText="1"/>
    </xf>
    <xf numFmtId="0" fontId="34" fillId="0" borderId="130"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3" xfId="0" applyFont="1" applyBorder="1" applyAlignment="1">
      <alignment horizontal="center" vertical="center" wrapText="1"/>
    </xf>
    <xf numFmtId="0" fontId="10" fillId="0" borderId="78" xfId="0" applyFont="1" applyBorder="1" applyAlignment="1">
      <alignment horizontal="center" vertical="center" wrapText="1"/>
    </xf>
    <xf numFmtId="0" fontId="10" fillId="0" borderId="103" xfId="0" applyFont="1" applyBorder="1" applyAlignment="1">
      <alignment horizontal="center" vertical="center" wrapText="1"/>
    </xf>
    <xf numFmtId="0" fontId="7" fillId="0" borderId="2" xfId="0" applyFont="1" applyBorder="1" applyAlignment="1">
      <alignment vertical="center" wrapText="1"/>
    </xf>
    <xf numFmtId="0" fontId="7" fillId="0" borderId="1" xfId="0" applyFont="1" applyBorder="1" applyAlignment="1">
      <alignment vertical="center" wrapText="1"/>
    </xf>
    <xf numFmtId="0" fontId="7" fillId="0" borderId="13" xfId="0" applyFont="1" applyBorder="1" applyAlignment="1">
      <alignment vertical="center" wrapText="1"/>
    </xf>
    <xf numFmtId="0" fontId="34" fillId="0" borderId="130" xfId="0" applyFont="1" applyBorder="1" applyAlignment="1">
      <alignment horizontal="left" vertical="center" wrapText="1"/>
    </xf>
    <xf numFmtId="49" fontId="12" fillId="0" borderId="6" xfId="0" applyNumberFormat="1" applyFont="1" applyBorder="1" applyAlignment="1">
      <alignment horizontal="center" vertical="center"/>
    </xf>
    <xf numFmtId="49" fontId="12" fillId="0" borderId="51" xfId="0" applyNumberFormat="1" applyFont="1" applyBorder="1" applyAlignment="1">
      <alignment horizontal="center" vertical="center"/>
    </xf>
    <xf numFmtId="0" fontId="12" fillId="0" borderId="62" xfId="0" applyFont="1" applyBorder="1" applyAlignment="1">
      <alignment vertical="center" wrapText="1"/>
    </xf>
    <xf numFmtId="0" fontId="12" fillId="0" borderId="93" xfId="0" applyFont="1" applyBorder="1" applyAlignment="1">
      <alignment vertical="center" wrapText="1"/>
    </xf>
    <xf numFmtId="0" fontId="12" fillId="0" borderId="96" xfId="0" applyFont="1" applyBorder="1" applyAlignment="1">
      <alignment vertical="center" wrapText="1"/>
    </xf>
    <xf numFmtId="0" fontId="12" fillId="0" borderId="95" xfId="0" applyFont="1" applyBorder="1" applyAlignment="1">
      <alignment vertical="center" wrapText="1"/>
    </xf>
    <xf numFmtId="0" fontId="12" fillId="0" borderId="115" xfId="0" applyFont="1" applyBorder="1" applyAlignment="1">
      <alignment vertical="center" wrapText="1"/>
    </xf>
    <xf numFmtId="0" fontId="12" fillId="0" borderId="116" xfId="0" applyFont="1" applyBorder="1" applyAlignment="1">
      <alignment vertical="center" wrapText="1"/>
    </xf>
    <xf numFmtId="0" fontId="12" fillId="0" borderId="78" xfId="0" applyFont="1" applyBorder="1" applyAlignment="1">
      <alignment horizontal="center"/>
    </xf>
    <xf numFmtId="0" fontId="12" fillId="0" borderId="103" xfId="0" applyFont="1" applyBorder="1" applyAlignment="1">
      <alignment horizontal="center"/>
    </xf>
    <xf numFmtId="0" fontId="12" fillId="0" borderId="62" xfId="0" applyFont="1" applyBorder="1" applyAlignment="1">
      <alignment horizontal="center"/>
    </xf>
    <xf numFmtId="0" fontId="12" fillId="0" borderId="93" xfId="0" applyFont="1" applyBorder="1" applyAlignment="1">
      <alignment horizontal="center"/>
    </xf>
    <xf numFmtId="0" fontId="0" fillId="0" borderId="2" xfId="0" applyFill="1" applyBorder="1" applyAlignment="1">
      <alignment horizontal="left"/>
    </xf>
    <xf numFmtId="0" fontId="0" fillId="0" borderId="1" xfId="0" applyFill="1" applyBorder="1" applyAlignment="1">
      <alignment horizontal="left"/>
    </xf>
    <xf numFmtId="0" fontId="0" fillId="0" borderId="13" xfId="0" applyFill="1" applyBorder="1" applyAlignment="1">
      <alignment horizontal="left"/>
    </xf>
    <xf numFmtId="0" fontId="0" fillId="0" borderId="2" xfId="0" applyFill="1" applyBorder="1" applyAlignment="1">
      <alignment horizontal="left" wrapText="1"/>
    </xf>
    <xf numFmtId="0" fontId="0" fillId="0" borderId="1" xfId="0" applyFill="1" applyBorder="1" applyAlignment="1">
      <alignment horizontal="left" wrapText="1"/>
    </xf>
    <xf numFmtId="0" fontId="0" fillId="0" borderId="13" xfId="0" applyFill="1" applyBorder="1" applyAlignment="1">
      <alignment horizontal="left" wrapText="1"/>
    </xf>
    <xf numFmtId="0" fontId="12" fillId="0" borderId="7" xfId="0" applyFont="1" applyBorder="1" applyAlignment="1">
      <alignment horizontal="left" vertical="center"/>
    </xf>
    <xf numFmtId="0" fontId="0" fillId="0" borderId="56" xfId="0" applyBorder="1" applyAlignment="1">
      <alignment vertical="center" wrapText="1"/>
    </xf>
    <xf numFmtId="0" fontId="0" fillId="0" borderId="94" xfId="0" applyBorder="1" applyAlignment="1">
      <alignment vertical="center" wrapText="1"/>
    </xf>
    <xf numFmtId="0" fontId="0" fillId="0" borderId="92" xfId="0" applyBorder="1" applyAlignment="1">
      <alignment vertical="center" wrapText="1"/>
    </xf>
    <xf numFmtId="0" fontId="5" fillId="0" borderId="81" xfId="0" applyFont="1" applyBorder="1" applyAlignment="1">
      <alignment horizontal="left" vertical="center" wrapText="1"/>
    </xf>
    <xf numFmtId="0" fontId="5" fillId="0" borderId="106" xfId="0" applyFont="1" applyBorder="1" applyAlignment="1">
      <alignment horizontal="left" vertical="center" wrapText="1"/>
    </xf>
    <xf numFmtId="0" fontId="34" fillId="0" borderId="71" xfId="0" applyFont="1" applyBorder="1" applyAlignment="1">
      <alignment horizontal="center" vertical="center" wrapText="1"/>
    </xf>
    <xf numFmtId="0" fontId="34" fillId="0" borderId="89" xfId="0" applyFont="1" applyBorder="1" applyAlignment="1">
      <alignment horizontal="center" vertical="center" wrapText="1"/>
    </xf>
    <xf numFmtId="0" fontId="34" fillId="0" borderId="12" xfId="0" applyFont="1" applyBorder="1" applyAlignment="1">
      <alignment horizontal="center" vertical="center" wrapText="1"/>
    </xf>
    <xf numFmtId="4" fontId="0" fillId="0" borderId="2" xfId="0" applyNumberFormat="1" applyBorder="1" applyAlignment="1"/>
    <xf numFmtId="4" fontId="0" fillId="0" borderId="13" xfId="0" applyNumberFormat="1" applyBorder="1" applyAlignment="1"/>
    <xf numFmtId="0" fontId="12" fillId="0" borderId="78" xfId="0" applyFont="1" applyBorder="1" applyAlignment="1">
      <alignment horizontal="center" vertical="center"/>
    </xf>
    <xf numFmtId="0" fontId="12" fillId="0" borderId="103" xfId="0" applyFont="1" applyBorder="1" applyAlignment="1">
      <alignment horizontal="center" vertical="center"/>
    </xf>
    <xf numFmtId="0" fontId="5" fillId="0" borderId="7" xfId="0" applyFont="1" applyBorder="1" applyAlignment="1">
      <alignment horizontal="left" vertical="center" wrapText="1"/>
    </xf>
    <xf numFmtId="0" fontId="5" fillId="0" borderId="77" xfId="0" applyFont="1" applyBorder="1" applyAlignment="1">
      <alignment horizontal="left" vertical="center" wrapText="1"/>
    </xf>
    <xf numFmtId="0" fontId="5" fillId="0" borderId="74" xfId="0" applyFont="1" applyBorder="1" applyAlignment="1">
      <alignment horizontal="left" vertical="center" wrapText="1"/>
    </xf>
    <xf numFmtId="0" fontId="5" fillId="0" borderId="75" xfId="0" applyFont="1" applyBorder="1" applyAlignment="1">
      <alignment horizontal="left" vertical="center" wrapText="1"/>
    </xf>
    <xf numFmtId="0" fontId="5" fillId="0" borderId="78" xfId="0" applyFont="1" applyBorder="1" applyAlignment="1">
      <alignment horizontal="left" vertical="center" wrapText="1"/>
    </xf>
    <xf numFmtId="0" fontId="5" fillId="0" borderId="113" xfId="0" applyFont="1" applyBorder="1" applyAlignment="1">
      <alignment horizontal="left" vertical="center" wrapText="1"/>
    </xf>
    <xf numFmtId="0" fontId="5" fillId="0" borderId="111" xfId="0" applyFont="1" applyBorder="1" applyAlignment="1">
      <alignment horizontal="left" vertical="center" wrapText="1"/>
    </xf>
    <xf numFmtId="4" fontId="0" fillId="0" borderId="56" xfId="0" applyNumberFormat="1" applyBorder="1" applyAlignment="1"/>
    <xf numFmtId="4" fontId="0" fillId="0" borderId="92" xfId="0" applyNumberFormat="1" applyBorder="1" applyAlignment="1"/>
    <xf numFmtId="0" fontId="10" fillId="0" borderId="131" xfId="0" applyFont="1" applyBorder="1" applyAlignment="1">
      <alignment horizontal="center"/>
    </xf>
    <xf numFmtId="0" fontId="10" fillId="0" borderId="132" xfId="0" applyFont="1" applyBorder="1" applyAlignment="1">
      <alignment horizontal="center"/>
    </xf>
    <xf numFmtId="0" fontId="28" fillId="0" borderId="133" xfId="1" applyFont="1" applyBorder="1" applyAlignment="1">
      <alignment horizontal="right"/>
    </xf>
    <xf numFmtId="0" fontId="28" fillId="0" borderId="60" xfId="1" applyFont="1" applyBorder="1" applyAlignment="1">
      <alignment horizontal="right"/>
    </xf>
    <xf numFmtId="0" fontId="28" fillId="0" borderId="81" xfId="1" applyFont="1" applyBorder="1" applyAlignment="1">
      <alignment horizontal="right"/>
    </xf>
    <xf numFmtId="0" fontId="12" fillId="0" borderId="78" xfId="0" applyFont="1" applyFill="1" applyBorder="1" applyAlignment="1">
      <alignment horizontal="center" vertical="center" wrapText="1"/>
    </xf>
    <xf numFmtId="0" fontId="12" fillId="0" borderId="103" xfId="0" applyFont="1" applyFill="1" applyBorder="1" applyAlignment="1">
      <alignment horizontal="center" vertical="center" wrapText="1"/>
    </xf>
    <xf numFmtId="0" fontId="12" fillId="0" borderId="78" xfId="0" applyFont="1" applyFill="1" applyBorder="1" applyAlignment="1">
      <alignment horizontal="center" wrapText="1"/>
    </xf>
    <xf numFmtId="0" fontId="12" fillId="0" borderId="103" xfId="0" applyFont="1" applyFill="1" applyBorder="1" applyAlignment="1">
      <alignment horizontal="center" wrapText="1"/>
    </xf>
    <xf numFmtId="0" fontId="7" fillId="0" borderId="7" xfId="0" applyFont="1" applyBorder="1" applyAlignment="1">
      <alignment horizontal="left" vertical="center" wrapText="1"/>
    </xf>
    <xf numFmtId="0" fontId="12" fillId="0" borderId="78" xfId="0" applyFont="1" applyBorder="1" applyAlignment="1">
      <alignment horizontal="left" vertical="center"/>
    </xf>
    <xf numFmtId="0" fontId="12" fillId="0" borderId="113" xfId="0" applyFont="1" applyBorder="1" applyAlignment="1">
      <alignment horizontal="left" vertical="center"/>
    </xf>
    <xf numFmtId="0" fontId="12" fillId="0" borderId="103" xfId="0" applyFont="1" applyBorder="1" applyAlignment="1">
      <alignment horizontal="left" vertical="center"/>
    </xf>
    <xf numFmtId="0" fontId="10" fillId="3" borderId="134" xfId="0" applyFont="1" applyFill="1" applyBorder="1" applyAlignment="1">
      <alignment horizontal="center" vertical="center"/>
    </xf>
    <xf numFmtId="0" fontId="10" fillId="3" borderId="105" xfId="0" applyFont="1" applyFill="1" applyBorder="1" applyAlignment="1">
      <alignment horizontal="center" vertical="center"/>
    </xf>
    <xf numFmtId="0" fontId="10" fillId="3" borderId="56" xfId="0" applyFont="1" applyFill="1" applyBorder="1" applyAlignment="1">
      <alignment horizontal="center" vertical="center"/>
    </xf>
    <xf numFmtId="0" fontId="10" fillId="3" borderId="71" xfId="0" applyFont="1" applyFill="1" applyBorder="1" applyAlignment="1">
      <alignment horizontal="center" vertical="center"/>
    </xf>
    <xf numFmtId="0" fontId="10" fillId="3" borderId="89" xfId="0" applyFont="1" applyFill="1" applyBorder="1" applyAlignment="1">
      <alignment horizontal="center" vertical="center"/>
    </xf>
    <xf numFmtId="0" fontId="10" fillId="3" borderId="12" xfId="0" applyFont="1" applyFill="1" applyBorder="1" applyAlignment="1">
      <alignment horizontal="center" vertical="center"/>
    </xf>
    <xf numFmtId="0" fontId="28" fillId="0" borderId="135" xfId="1" applyFont="1" applyBorder="1" applyAlignment="1">
      <alignment horizontal="right"/>
    </xf>
    <xf numFmtId="0" fontId="28" fillId="0" borderId="108" xfId="1" applyFont="1" applyBorder="1" applyAlignment="1">
      <alignment horizontal="right"/>
    </xf>
    <xf numFmtId="0" fontId="28" fillId="0" borderId="7" xfId="1" applyFont="1" applyBorder="1" applyAlignment="1">
      <alignment horizontal="right"/>
    </xf>
    <xf numFmtId="0" fontId="28" fillId="0" borderId="136" xfId="1" applyFont="1" applyBorder="1" applyAlignment="1">
      <alignment horizontal="right"/>
    </xf>
    <xf numFmtId="0" fontId="28" fillId="0" borderId="137" xfId="1" applyFont="1" applyBorder="1" applyAlignment="1">
      <alignment horizontal="right"/>
    </xf>
    <xf numFmtId="0" fontId="0" fillId="0" borderId="92" xfId="0" applyBorder="1" applyAlignment="1"/>
    <xf numFmtId="0" fontId="0" fillId="0" borderId="138" xfId="0" applyBorder="1" applyAlignment="1"/>
    <xf numFmtId="0" fontId="0" fillId="0" borderId="139" xfId="0" applyBorder="1" applyAlignment="1"/>
    <xf numFmtId="0" fontId="0" fillId="0" borderId="140" xfId="0" applyBorder="1" applyAlignment="1"/>
    <xf numFmtId="0" fontId="5" fillId="0" borderId="2" xfId="0" applyFont="1" applyBorder="1" applyAlignment="1"/>
    <xf numFmtId="0" fontId="5" fillId="0" borderId="1" xfId="0" applyFont="1" applyBorder="1" applyAlignment="1"/>
    <xf numFmtId="0" fontId="5" fillId="0" borderId="13" xfId="0" applyFont="1" applyBorder="1" applyAlignment="1"/>
    <xf numFmtId="0" fontId="34" fillId="0" borderId="7" xfId="0" applyFont="1" applyBorder="1" applyAlignment="1">
      <alignment horizontal="left" vertical="center" wrapText="1"/>
    </xf>
    <xf numFmtId="0" fontId="39" fillId="0" borderId="7" xfId="0" applyFont="1" applyBorder="1" applyAlignment="1">
      <alignment horizontal="center" vertical="center" wrapText="1"/>
    </xf>
    <xf numFmtId="0" fontId="12" fillId="0" borderId="78" xfId="0" applyFont="1" applyBorder="1" applyAlignment="1">
      <alignment horizontal="left"/>
    </xf>
    <xf numFmtId="0" fontId="12" fillId="0" borderId="113" xfId="0" applyFont="1" applyBorder="1" applyAlignment="1">
      <alignment horizontal="left"/>
    </xf>
    <xf numFmtId="0" fontId="12" fillId="0" borderId="103" xfId="0" applyFont="1" applyBorder="1" applyAlignment="1">
      <alignment horizontal="left"/>
    </xf>
    <xf numFmtId="0" fontId="12" fillId="0" borderId="78" xfId="0" applyFont="1" applyBorder="1" applyAlignment="1">
      <alignment horizontal="left" wrapText="1"/>
    </xf>
    <xf numFmtId="0" fontId="12" fillId="0" borderId="113" xfId="0" applyFont="1" applyBorder="1" applyAlignment="1">
      <alignment horizontal="left" wrapText="1"/>
    </xf>
    <xf numFmtId="0" fontId="12" fillId="0" borderId="103" xfId="0" applyFont="1" applyBorder="1" applyAlignment="1">
      <alignment horizontal="left" wrapText="1"/>
    </xf>
    <xf numFmtId="0" fontId="28" fillId="0" borderId="78" xfId="0" applyFont="1" applyBorder="1" applyAlignment="1">
      <alignment vertical="center" wrapText="1"/>
    </xf>
    <xf numFmtId="0" fontId="28" fillId="0" borderId="113" xfId="0" applyFont="1" applyBorder="1" applyAlignment="1">
      <alignment vertical="center" wrapText="1"/>
    </xf>
    <xf numFmtId="0" fontId="28" fillId="0" borderId="103" xfId="0" applyFont="1" applyBorder="1" applyAlignment="1">
      <alignment vertical="center" wrapText="1"/>
    </xf>
    <xf numFmtId="0" fontId="10" fillId="0" borderId="113" xfId="0" applyFont="1" applyBorder="1" applyAlignment="1">
      <alignment horizontal="center" vertical="center" wrapText="1"/>
    </xf>
    <xf numFmtId="4" fontId="0" fillId="0" borderId="76" xfId="0" applyNumberFormat="1" applyBorder="1" applyAlignment="1"/>
    <xf numFmtId="4" fontId="0" fillId="0" borderId="77" xfId="0" applyNumberFormat="1" applyBorder="1" applyAlignment="1"/>
    <xf numFmtId="0" fontId="0" fillId="0" borderId="77" xfId="0" applyBorder="1" applyAlignment="1"/>
    <xf numFmtId="4" fontId="0" fillId="0" borderId="141" xfId="0" applyNumberFormat="1" applyBorder="1" applyAlignment="1"/>
    <xf numFmtId="0" fontId="0" fillId="0" borderId="106" xfId="0" applyBorder="1" applyAlignment="1"/>
    <xf numFmtId="4" fontId="18" fillId="0" borderId="2" xfId="0" applyNumberFormat="1" applyFont="1" applyFill="1" applyBorder="1" applyAlignment="1"/>
    <xf numFmtId="4" fontId="18" fillId="0" borderId="13" xfId="0" applyNumberFormat="1" applyFont="1" applyFill="1" applyBorder="1" applyAlignment="1"/>
    <xf numFmtId="2" fontId="18" fillId="0" borderId="56" xfId="0" applyNumberFormat="1" applyFont="1" applyFill="1" applyBorder="1" applyAlignment="1"/>
    <xf numFmtId="2" fontId="18" fillId="0" borderId="92" xfId="0" applyNumberFormat="1" applyFont="1" applyFill="1" applyBorder="1" applyAlignment="1"/>
    <xf numFmtId="0" fontId="28" fillId="0" borderId="70" xfId="1" applyFont="1" applyBorder="1" applyAlignment="1">
      <alignment horizontal="right"/>
    </xf>
    <xf numFmtId="0" fontId="28" fillId="0" borderId="142" xfId="1" applyFont="1" applyBorder="1" applyAlignment="1">
      <alignment horizontal="right"/>
    </xf>
    <xf numFmtId="0" fontId="28" fillId="0" borderId="78" xfId="1" applyFont="1" applyBorder="1" applyAlignment="1">
      <alignment horizontal="right"/>
    </xf>
    <xf numFmtId="0" fontId="28" fillId="0" borderId="103" xfId="1" applyFont="1" applyBorder="1" applyAlignment="1">
      <alignment horizontal="right"/>
    </xf>
    <xf numFmtId="0" fontId="28" fillId="0" borderId="78" xfId="0" applyFont="1" applyBorder="1" applyAlignment="1">
      <alignment horizontal="left" vertical="center" wrapText="1"/>
    </xf>
    <xf numFmtId="0" fontId="28" fillId="0" borderId="103" xfId="0" applyFont="1" applyBorder="1" applyAlignment="1">
      <alignment horizontal="left" vertical="center" wrapText="1"/>
    </xf>
    <xf numFmtId="0" fontId="7" fillId="0" borderId="71" xfId="0" applyFont="1" applyBorder="1" applyAlignment="1">
      <alignment horizontal="center" vertical="center" wrapText="1"/>
    </xf>
    <xf numFmtId="0" fontId="7" fillId="0" borderId="89"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09" xfId="0" applyFont="1" applyBorder="1" applyAlignment="1">
      <alignment horizontal="left" vertical="center" wrapText="1"/>
    </xf>
    <xf numFmtId="0" fontId="7" fillId="0" borderId="143" xfId="0" applyFont="1" applyBorder="1" applyAlignment="1">
      <alignment horizontal="left" vertical="center" wrapText="1"/>
    </xf>
    <xf numFmtId="0" fontId="7" fillId="0" borderId="144" xfId="0" applyFont="1" applyBorder="1" applyAlignment="1">
      <alignment horizontal="left" vertical="center" wrapText="1"/>
    </xf>
    <xf numFmtId="0" fontId="7" fillId="0" borderId="145" xfId="0" applyFont="1" applyBorder="1" applyAlignment="1">
      <alignment horizontal="left" vertical="center" wrapText="1"/>
    </xf>
    <xf numFmtId="0" fontId="7" fillId="0" borderId="70" xfId="0" applyFont="1" applyBorder="1" applyAlignment="1">
      <alignment horizontal="left" vertical="center" wrapText="1"/>
    </xf>
    <xf numFmtId="0" fontId="7" fillId="0" borderId="94" xfId="0" applyFont="1" applyBorder="1" applyAlignment="1">
      <alignment horizontal="left" vertical="center" wrapText="1"/>
    </xf>
    <xf numFmtId="0" fontId="7" fillId="0" borderId="92" xfId="0" applyFont="1" applyBorder="1" applyAlignment="1">
      <alignment horizontal="left" vertical="center" wrapText="1"/>
    </xf>
    <xf numFmtId="0" fontId="18" fillId="0" borderId="2" xfId="0" applyFont="1" applyBorder="1" applyAlignment="1">
      <alignment horizontal="left" wrapText="1"/>
    </xf>
    <xf numFmtId="0" fontId="18" fillId="0" borderId="1" xfId="0" applyFont="1" applyBorder="1" applyAlignment="1">
      <alignment horizontal="left" wrapText="1"/>
    </xf>
    <xf numFmtId="0" fontId="18" fillId="0" borderId="13" xfId="0" applyFont="1" applyBorder="1" applyAlignment="1">
      <alignment horizontal="left" wrapText="1"/>
    </xf>
    <xf numFmtId="0" fontId="10" fillId="0" borderId="7" xfId="0" applyFont="1" applyBorder="1" applyAlignment="1">
      <alignment horizontal="center"/>
    </xf>
    <xf numFmtId="0" fontId="28" fillId="0" borderId="7" xfId="0" applyFont="1" applyBorder="1" applyAlignment="1">
      <alignment horizontal="left" vertical="center" wrapText="1"/>
    </xf>
    <xf numFmtId="0" fontId="7" fillId="0" borderId="2" xfId="0" applyFont="1" applyBorder="1" applyAlignment="1">
      <alignment horizontal="center" vertical="center" wrapText="1"/>
    </xf>
    <xf numFmtId="0" fontId="30" fillId="0" borderId="2" xfId="0" applyFont="1" applyBorder="1" applyAlignment="1">
      <alignment horizontal="left" vertical="center" wrapText="1"/>
    </xf>
    <xf numFmtId="0" fontId="30" fillId="0" borderId="1" xfId="0" applyFont="1" applyBorder="1" applyAlignment="1">
      <alignment horizontal="left" vertical="center" wrapText="1"/>
    </xf>
    <xf numFmtId="0" fontId="30" fillId="0" borderId="13" xfId="0" applyFont="1" applyBorder="1" applyAlignment="1">
      <alignment horizontal="left" vertical="center" wrapText="1"/>
    </xf>
    <xf numFmtId="0" fontId="30" fillId="0" borderId="1" xfId="0" applyFont="1" applyBorder="1" applyAlignment="1">
      <alignment horizontal="center" vertical="center" wrapText="1"/>
    </xf>
    <xf numFmtId="0" fontId="30" fillId="0" borderId="13" xfId="0" applyFont="1" applyBorder="1" applyAlignment="1">
      <alignment horizontal="center" vertical="center" wrapText="1"/>
    </xf>
    <xf numFmtId="0" fontId="22" fillId="3" borderId="2" xfId="0" applyFont="1" applyFill="1" applyBorder="1" applyAlignment="1">
      <alignment horizontal="center"/>
    </xf>
    <xf numFmtId="0" fontId="28" fillId="3" borderId="13" xfId="0" applyFont="1" applyFill="1" applyBorder="1" applyAlignment="1"/>
    <xf numFmtId="2" fontId="0" fillId="0" borderId="2" xfId="0" applyNumberFormat="1" applyFill="1" applyBorder="1" applyAlignment="1"/>
    <xf numFmtId="2" fontId="0" fillId="0" borderId="13" xfId="0" applyNumberFormat="1" applyFill="1" applyBorder="1" applyAlignment="1"/>
    <xf numFmtId="2" fontId="0" fillId="0" borderId="56" xfId="0" applyNumberFormat="1" applyFill="1" applyBorder="1" applyAlignment="1"/>
    <xf numFmtId="2" fontId="0" fillId="0" borderId="92" xfId="0" applyNumberFormat="1" applyFill="1" applyBorder="1" applyAlignment="1"/>
    <xf numFmtId="0" fontId="23" fillId="0" borderId="7" xfId="0" applyFont="1" applyBorder="1" applyAlignment="1">
      <alignment horizontal="center"/>
    </xf>
    <xf numFmtId="0" fontId="0" fillId="0" borderId="13" xfId="0" applyBorder="1" applyAlignment="1">
      <alignment horizontal="left"/>
    </xf>
    <xf numFmtId="0" fontId="22" fillId="3" borderId="13" xfId="0" applyFont="1" applyFill="1" applyBorder="1" applyAlignment="1">
      <alignment horizontal="center"/>
    </xf>
    <xf numFmtId="0" fontId="2" fillId="0" borderId="2" xfId="0" applyFont="1" applyBorder="1" applyAlignment="1">
      <alignment horizontal="left"/>
    </xf>
    <xf numFmtId="0" fontId="2" fillId="0" borderId="13" xfId="0" applyFont="1" applyBorder="1" applyAlignment="1">
      <alignment horizontal="left"/>
    </xf>
    <xf numFmtId="0" fontId="39" fillId="0" borderId="71" xfId="0" applyFont="1" applyBorder="1" applyAlignment="1">
      <alignment horizontal="center" vertical="center" wrapText="1"/>
    </xf>
    <xf numFmtId="0" fontId="39" fillId="0" borderId="89" xfId="0" applyFont="1" applyBorder="1" applyAlignment="1">
      <alignment horizontal="center" vertical="center" wrapText="1"/>
    </xf>
    <xf numFmtId="0" fontId="39" fillId="0" borderId="12" xfId="0" applyFont="1" applyBorder="1" applyAlignment="1">
      <alignment horizontal="center" vertical="center" wrapText="1"/>
    </xf>
    <xf numFmtId="0" fontId="18" fillId="0" borderId="2" xfId="0" applyFont="1" applyBorder="1" applyAlignment="1">
      <alignment horizontal="left"/>
    </xf>
    <xf numFmtId="0" fontId="18" fillId="0" borderId="1" xfId="0" applyFont="1" applyBorder="1" applyAlignment="1">
      <alignment horizontal="left"/>
    </xf>
    <xf numFmtId="0" fontId="18" fillId="0" borderId="13" xfId="0" applyFont="1" applyBorder="1" applyAlignment="1">
      <alignment horizontal="left"/>
    </xf>
    <xf numFmtId="0" fontId="23" fillId="0" borderId="7" xfId="0" applyFont="1" applyBorder="1" applyAlignment="1">
      <alignment horizontal="center" vertical="center"/>
    </xf>
    <xf numFmtId="0" fontId="5" fillId="0" borderId="62"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93"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16" xfId="0" applyFont="1" applyBorder="1" applyAlignment="1">
      <alignment horizontal="center" vertical="center" wrapText="1"/>
    </xf>
    <xf numFmtId="0" fontId="0" fillId="0" borderId="2" xfId="0" applyFont="1" applyBorder="1" applyAlignment="1">
      <alignment horizontal="left" wrapText="1"/>
    </xf>
    <xf numFmtId="0" fontId="0" fillId="0" borderId="1" xfId="0" applyFont="1" applyBorder="1" applyAlignment="1">
      <alignment horizontal="left" wrapText="1"/>
    </xf>
    <xf numFmtId="0" fontId="0" fillId="0" borderId="13" xfId="0" applyFont="1" applyBorder="1" applyAlignment="1">
      <alignment horizontal="left" wrapText="1"/>
    </xf>
    <xf numFmtId="0" fontId="12" fillId="0" borderId="78" xfId="0" applyFont="1" applyBorder="1" applyAlignment="1">
      <alignment horizontal="center" vertical="top" wrapText="1"/>
    </xf>
    <xf numFmtId="0" fontId="12" fillId="0" borderId="113" xfId="0" applyFont="1" applyBorder="1" applyAlignment="1">
      <alignment horizontal="center" vertical="top" wrapText="1"/>
    </xf>
    <xf numFmtId="0" fontId="12" fillId="0" borderId="103" xfId="0" applyFont="1" applyBorder="1" applyAlignment="1">
      <alignment horizontal="center" vertical="top" wrapText="1"/>
    </xf>
    <xf numFmtId="0" fontId="5" fillId="0" borderId="9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7" xfId="0" applyFont="1" applyBorder="1" applyAlignment="1">
      <alignment horizontal="center" vertical="center" wrapText="1"/>
    </xf>
    <xf numFmtId="0" fontId="28" fillId="0" borderId="6" xfId="0" applyFont="1" applyBorder="1" applyAlignment="1">
      <alignment vertical="center" wrapText="1"/>
    </xf>
    <xf numFmtId="0" fontId="28" fillId="0" borderId="51" xfId="0" applyFont="1" applyBorder="1" applyAlignment="1">
      <alignment vertical="center" wrapText="1"/>
    </xf>
    <xf numFmtId="0" fontId="42" fillId="0" borderId="6" xfId="0" applyFont="1" applyFill="1" applyBorder="1" applyAlignment="1">
      <alignment horizontal="center" vertical="center" wrapText="1"/>
    </xf>
    <xf numFmtId="0" fontId="42" fillId="0" borderId="51" xfId="0" applyFont="1" applyFill="1" applyBorder="1" applyAlignment="1">
      <alignment horizontal="center" vertical="center" wrapText="1"/>
    </xf>
    <xf numFmtId="0" fontId="28" fillId="0" borderId="7" xfId="0" applyFont="1" applyBorder="1" applyAlignment="1">
      <alignment horizontal="center" vertical="center" wrapText="1"/>
    </xf>
    <xf numFmtId="0" fontId="14" fillId="0" borderId="2" xfId="0" applyFont="1" applyBorder="1" applyAlignment="1">
      <alignment horizontal="left" wrapText="1"/>
    </xf>
    <xf numFmtId="0" fontId="14" fillId="0" borderId="1" xfId="0" applyFont="1" applyBorder="1" applyAlignment="1">
      <alignment horizontal="left" wrapText="1"/>
    </xf>
    <xf numFmtId="0" fontId="14" fillId="0" borderId="13" xfId="0" applyFont="1" applyBorder="1" applyAlignment="1">
      <alignment horizontal="left" wrapText="1"/>
    </xf>
    <xf numFmtId="0" fontId="0" fillId="0" borderId="15" xfId="0" applyFont="1" applyBorder="1" applyAlignment="1">
      <alignment horizontal="left"/>
    </xf>
    <xf numFmtId="0" fontId="0" fillId="0" borderId="15" xfId="0" applyBorder="1" applyAlignment="1"/>
    <xf numFmtId="0" fontId="0" fillId="0" borderId="15" xfId="0" applyFont="1" applyBorder="1" applyAlignment="1"/>
    <xf numFmtId="0" fontId="28" fillId="0" borderId="146" xfId="1" applyFont="1" applyBorder="1" applyAlignment="1">
      <alignment horizontal="right"/>
    </xf>
    <xf numFmtId="0" fontId="28" fillId="0" borderId="147" xfId="1" applyFont="1" applyBorder="1" applyAlignment="1">
      <alignment horizontal="right"/>
    </xf>
    <xf numFmtId="0" fontId="5" fillId="0" borderId="6" xfId="0" applyFont="1" applyBorder="1" applyAlignment="1">
      <alignment horizontal="center" vertical="center" wrapText="1"/>
    </xf>
    <xf numFmtId="0" fontId="5" fillId="0" borderId="88" xfId="0" applyFont="1" applyBorder="1" applyAlignment="1">
      <alignment horizontal="center" vertical="center" wrapText="1"/>
    </xf>
    <xf numFmtId="0" fontId="5" fillId="0" borderId="51" xfId="0" applyFont="1" applyBorder="1" applyAlignment="1">
      <alignment horizontal="center" vertical="center" wrapText="1"/>
    </xf>
    <xf numFmtId="0" fontId="0" fillId="0" borderId="133" xfId="0" applyFont="1" applyBorder="1" applyAlignment="1">
      <alignment horizontal="left"/>
    </xf>
    <xf numFmtId="0" fontId="0" fillId="0" borderId="59" xfId="0" applyFont="1" applyBorder="1" applyAlignment="1">
      <alignment horizontal="left"/>
    </xf>
    <xf numFmtId="0" fontId="0" fillId="0" borderId="60" xfId="0" applyFont="1" applyBorder="1" applyAlignment="1">
      <alignment horizontal="left"/>
    </xf>
    <xf numFmtId="0" fontId="0" fillId="0" borderId="148" xfId="0" applyFont="1" applyBorder="1" applyAlignment="1">
      <alignment horizontal="left"/>
    </xf>
    <xf numFmtId="0" fontId="0" fillId="0" borderId="149" xfId="0" applyFont="1" applyBorder="1" applyAlignment="1">
      <alignment horizontal="left"/>
    </xf>
    <xf numFmtId="0" fontId="0" fillId="0" borderId="150" xfId="0" applyFont="1" applyBorder="1" applyAlignment="1">
      <alignment horizontal="left"/>
    </xf>
    <xf numFmtId="0" fontId="64" fillId="0" borderId="133" xfId="0" applyFont="1" applyBorder="1" applyAlignment="1">
      <alignment horizontal="left" wrapText="1"/>
    </xf>
    <xf numFmtId="0" fontId="64" fillId="0" borderId="59" xfId="0" applyFont="1" applyBorder="1" applyAlignment="1">
      <alignment horizontal="left" wrapText="1"/>
    </xf>
    <xf numFmtId="0" fontId="64" fillId="0" borderId="60" xfId="0" applyFont="1" applyBorder="1" applyAlignment="1">
      <alignment horizontal="left" wrapText="1"/>
    </xf>
    <xf numFmtId="0" fontId="0" fillId="0" borderId="133" xfId="0" applyFont="1" applyBorder="1" applyAlignment="1">
      <alignment horizontal="left" vertical="top" wrapText="1"/>
    </xf>
    <xf numFmtId="0" fontId="0" fillId="0" borderId="59" xfId="0" applyFont="1" applyBorder="1" applyAlignment="1">
      <alignment horizontal="left" vertical="top" wrapText="1"/>
    </xf>
    <xf numFmtId="0" fontId="0" fillId="0" borderId="60" xfId="0" applyFont="1" applyBorder="1" applyAlignment="1">
      <alignment horizontal="left" vertical="top"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0" fillId="0" borderId="134" xfId="0" applyBorder="1" applyAlignment="1">
      <alignment vertical="center" wrapText="1"/>
    </xf>
    <xf numFmtId="0" fontId="0" fillId="0" borderId="143" xfId="0" applyBorder="1" applyAlignment="1">
      <alignment vertical="center" wrapText="1"/>
    </xf>
    <xf numFmtId="0" fontId="0" fillId="0" borderId="144" xfId="0" applyBorder="1" applyAlignment="1">
      <alignment vertical="center" wrapText="1"/>
    </xf>
    <xf numFmtId="0" fontId="5" fillId="0" borderId="2" xfId="0" applyFont="1" applyBorder="1" applyAlignment="1">
      <alignment horizontal="left" wrapText="1"/>
    </xf>
    <xf numFmtId="0" fontId="5" fillId="0" borderId="1" xfId="0" applyFont="1" applyBorder="1" applyAlignment="1">
      <alignment horizontal="left" wrapText="1"/>
    </xf>
    <xf numFmtId="0" fontId="5" fillId="0" borderId="13" xfId="0" applyFont="1" applyBorder="1" applyAlignment="1">
      <alignment horizontal="left"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5" fillId="0" borderId="13" xfId="0" applyFont="1" applyBorder="1" applyAlignment="1">
      <alignment horizontal="left" vertical="center" wrapText="1"/>
    </xf>
    <xf numFmtId="0" fontId="57" fillId="0" borderId="153" xfId="0" applyFont="1" applyFill="1" applyBorder="1" applyAlignment="1">
      <alignment horizontal="left" vertical="center" wrapText="1"/>
    </xf>
    <xf numFmtId="0" fontId="0" fillId="0" borderId="153" xfId="0" applyFill="1" applyBorder="1"/>
    <xf numFmtId="2" fontId="62" fillId="0" borderId="153" xfId="0" applyNumberFormat="1" applyFont="1" applyFill="1" applyBorder="1" applyAlignment="1"/>
    <xf numFmtId="0" fontId="62" fillId="0" borderId="164" xfId="0" applyFont="1" applyFill="1" applyBorder="1" applyAlignment="1"/>
    <xf numFmtId="0" fontId="62" fillId="0" borderId="165" xfId="0" applyFont="1" applyFill="1" applyBorder="1" applyAlignment="1"/>
    <xf numFmtId="0" fontId="62" fillId="0" borderId="166" xfId="0" applyFont="1" applyFill="1" applyBorder="1" applyAlignment="1"/>
    <xf numFmtId="0" fontId="62" fillId="0" borderId="167" xfId="0" applyFont="1" applyFill="1" applyBorder="1"/>
    <xf numFmtId="0" fontId="62" fillId="0" borderId="168" xfId="0" applyFont="1" applyFill="1" applyBorder="1"/>
    <xf numFmtId="0" fontId="62" fillId="0" borderId="169" xfId="0" applyFont="1" applyFill="1" applyBorder="1"/>
    <xf numFmtId="0" fontId="55" fillId="0" borderId="7" xfId="0" applyFont="1" applyFill="1" applyBorder="1" applyAlignment="1">
      <alignment horizontal="center" vertical="center" wrapText="1"/>
    </xf>
    <xf numFmtId="0" fontId="50" fillId="0" borderId="7" xfId="0" applyFont="1" applyFill="1" applyBorder="1" applyAlignment="1">
      <alignment horizontal="center" vertical="center" wrapText="1"/>
    </xf>
    <xf numFmtId="0" fontId="55" fillId="0" borderId="7" xfId="0" applyFont="1" applyBorder="1" applyAlignment="1">
      <alignment horizontal="left" vertical="center" wrapText="1"/>
    </xf>
    <xf numFmtId="0" fontId="65" fillId="8" borderId="153" xfId="0" applyFont="1" applyFill="1" applyBorder="1" applyAlignment="1">
      <alignment horizontal="center"/>
    </xf>
    <xf numFmtId="0" fontId="49" fillId="8" borderId="153" xfId="0" applyFont="1" applyFill="1" applyBorder="1" applyAlignment="1">
      <alignment horizontal="center"/>
    </xf>
    <xf numFmtId="0" fontId="51" fillId="0" borderId="153" xfId="0" applyFont="1" applyFill="1" applyBorder="1" applyAlignment="1"/>
    <xf numFmtId="0" fontId="62" fillId="0" borderId="170" xfId="0" applyFont="1" applyFill="1" applyBorder="1" applyAlignment="1"/>
    <xf numFmtId="0" fontId="62" fillId="0" borderId="153" xfId="0" applyFont="1" applyFill="1" applyBorder="1" applyAlignment="1"/>
    <xf numFmtId="0" fontId="62" fillId="0" borderId="171" xfId="0" applyFont="1" applyFill="1" applyBorder="1" applyAlignment="1"/>
    <xf numFmtId="0" fontId="62" fillId="0" borderId="167" xfId="0" applyFont="1" applyFill="1" applyBorder="1" applyAlignment="1"/>
    <xf numFmtId="0" fontId="62" fillId="0" borderId="168" xfId="0" applyFont="1" applyFill="1" applyBorder="1" applyAlignment="1"/>
    <xf numFmtId="0" fontId="62" fillId="0" borderId="169" xfId="0" applyFont="1" applyFill="1" applyBorder="1" applyAlignment="1"/>
    <xf numFmtId="0" fontId="5" fillId="0" borderId="96" xfId="0" applyFont="1" applyBorder="1" applyAlignment="1">
      <alignment vertical="center" wrapText="1"/>
    </xf>
    <xf numFmtId="0" fontId="5" fillId="0" borderId="0" xfId="0" applyFont="1" applyBorder="1" applyAlignment="1">
      <alignment vertical="center" wrapText="1"/>
    </xf>
    <xf numFmtId="0" fontId="5" fillId="0" borderId="95" xfId="0" applyFont="1" applyBorder="1" applyAlignment="1">
      <alignment vertical="center" wrapText="1"/>
    </xf>
    <xf numFmtId="0" fontId="5" fillId="0" borderId="115" xfId="0" applyFont="1" applyBorder="1" applyAlignment="1">
      <alignment vertical="center" wrapText="1"/>
    </xf>
    <xf numFmtId="0" fontId="5" fillId="0" borderId="104" xfId="0" applyFont="1" applyBorder="1" applyAlignment="1">
      <alignment vertical="center" wrapText="1"/>
    </xf>
    <xf numFmtId="0" fontId="5" fillId="0" borderId="116" xfId="0" applyFont="1" applyBorder="1" applyAlignment="1">
      <alignment vertical="center" wrapText="1"/>
    </xf>
    <xf numFmtId="0" fontId="30" fillId="0" borderId="134" xfId="0" applyFont="1" applyBorder="1" applyAlignment="1">
      <alignment horizontal="center" vertical="center" wrapText="1"/>
    </xf>
    <xf numFmtId="0" fontId="30" fillId="0" borderId="105" xfId="0" applyFont="1" applyBorder="1" applyAlignment="1">
      <alignment horizontal="center" vertical="center" wrapText="1"/>
    </xf>
    <xf numFmtId="0" fontId="30" fillId="0" borderId="56" xfId="0" applyFont="1" applyBorder="1" applyAlignment="1">
      <alignment horizontal="center" vertical="center" wrapText="1"/>
    </xf>
    <xf numFmtId="0" fontId="5" fillId="0" borderId="62" xfId="0" applyFont="1" applyBorder="1" applyAlignment="1">
      <alignment vertical="center" wrapText="1"/>
    </xf>
    <xf numFmtId="0" fontId="5" fillId="0" borderId="114" xfId="0" applyFont="1" applyBorder="1" applyAlignment="1">
      <alignment vertical="center" wrapText="1"/>
    </xf>
    <xf numFmtId="0" fontId="5" fillId="0" borderId="93" xfId="0" applyFont="1" applyBorder="1" applyAlignment="1">
      <alignment vertical="center" wrapText="1"/>
    </xf>
    <xf numFmtId="0" fontId="0" fillId="0" borderId="7" xfId="0" applyBorder="1" applyAlignment="1">
      <alignment horizontal="center" vertical="center" wrapText="1"/>
    </xf>
    <xf numFmtId="0" fontId="0" fillId="0" borderId="7" xfId="0" applyBorder="1" applyAlignment="1">
      <alignment horizontal="center" wrapText="1"/>
    </xf>
    <xf numFmtId="0" fontId="0" fillId="0" borderId="7" xfId="0" applyBorder="1" applyAlignment="1">
      <alignment horizontal="center"/>
    </xf>
    <xf numFmtId="0" fontId="34" fillId="0" borderId="6" xfId="0" applyFont="1" applyBorder="1" applyAlignment="1">
      <alignment horizontal="center" vertical="center" wrapText="1"/>
    </xf>
    <xf numFmtId="0" fontId="34" fillId="0" borderId="88" xfId="0" applyFont="1" applyBorder="1" applyAlignment="1">
      <alignment horizontal="center" vertical="center" wrapText="1"/>
    </xf>
    <xf numFmtId="0" fontId="34" fillId="0" borderId="51" xfId="0" applyFont="1" applyBorder="1" applyAlignment="1">
      <alignment horizontal="center" vertical="center" wrapText="1"/>
    </xf>
    <xf numFmtId="0" fontId="63" fillId="0" borderId="113" xfId="0" applyFont="1" applyBorder="1" applyAlignment="1">
      <alignment horizontal="left" vertical="center" wrapText="1"/>
    </xf>
    <xf numFmtId="0" fontId="63" fillId="0" borderId="103" xfId="0" applyFont="1" applyBorder="1" applyAlignment="1">
      <alignment horizontal="left" vertical="center" wrapText="1"/>
    </xf>
    <xf numFmtId="0" fontId="12" fillId="0" borderId="6" xfId="0" applyFont="1" applyFill="1" applyBorder="1" applyAlignment="1">
      <alignment horizontal="center" vertical="center" wrapText="1"/>
    </xf>
    <xf numFmtId="0" fontId="12" fillId="0" borderId="88" xfId="0" applyFont="1" applyFill="1" applyBorder="1" applyAlignment="1">
      <alignment horizontal="center" vertical="center" wrapText="1"/>
    </xf>
    <xf numFmtId="0" fontId="12" fillId="0" borderId="51" xfId="0" applyFont="1" applyFill="1" applyBorder="1" applyAlignment="1">
      <alignment horizontal="center" vertical="center" wrapText="1"/>
    </xf>
    <xf numFmtId="0" fontId="10" fillId="3" borderId="5" xfId="0" applyFont="1" applyFill="1" applyBorder="1" applyAlignment="1">
      <alignment horizontal="left" vertical="center"/>
    </xf>
    <xf numFmtId="0" fontId="10" fillId="3" borderId="151" xfId="0" applyFont="1" applyFill="1" applyBorder="1" applyAlignment="1">
      <alignment horizontal="left" vertical="center"/>
    </xf>
    <xf numFmtId="0" fontId="10" fillId="3" borderId="4" xfId="0" applyFont="1" applyFill="1" applyBorder="1" applyAlignment="1">
      <alignment horizontal="left" vertical="center"/>
    </xf>
    <xf numFmtId="0" fontId="14" fillId="0" borderId="2" xfId="0" applyFont="1" applyBorder="1" applyAlignment="1">
      <alignment horizontal="left" vertical="center" wrapText="1"/>
    </xf>
    <xf numFmtId="0" fontId="14" fillId="0" borderId="1" xfId="0" applyFont="1" applyBorder="1" applyAlignment="1">
      <alignment horizontal="left" vertical="center" wrapText="1"/>
    </xf>
    <xf numFmtId="0" fontId="14" fillId="0" borderId="13" xfId="0" applyFont="1" applyBorder="1" applyAlignment="1">
      <alignment horizontal="left" vertical="center" wrapText="1"/>
    </xf>
    <xf numFmtId="0" fontId="10" fillId="0" borderId="6" xfId="0" applyFont="1" applyBorder="1" applyAlignment="1">
      <alignment horizontal="center" vertical="center"/>
    </xf>
    <xf numFmtId="0" fontId="10" fillId="0" borderId="88" xfId="0" applyFont="1" applyBorder="1" applyAlignment="1">
      <alignment horizontal="center" vertical="center"/>
    </xf>
    <xf numFmtId="0" fontId="10" fillId="0" borderId="51" xfId="0" applyFont="1" applyBorder="1" applyAlignment="1">
      <alignment horizontal="center" vertical="center"/>
    </xf>
    <xf numFmtId="0" fontId="12" fillId="0" borderId="6" xfId="0" applyFont="1" applyBorder="1" applyAlignment="1">
      <alignment horizontal="center" wrapText="1"/>
    </xf>
    <xf numFmtId="0" fontId="12" fillId="0" borderId="88" xfId="0" applyFont="1" applyBorder="1" applyAlignment="1">
      <alignment horizontal="center" wrapText="1"/>
    </xf>
    <xf numFmtId="0" fontId="12" fillId="0" borderId="51" xfId="0" applyFont="1" applyBorder="1" applyAlignment="1">
      <alignment horizontal="center" wrapText="1"/>
    </xf>
    <xf numFmtId="0" fontId="12" fillId="0" borderId="78" xfId="0" applyFont="1" applyBorder="1" applyAlignment="1">
      <alignment wrapText="1"/>
    </xf>
    <xf numFmtId="0" fontId="12" fillId="0" borderId="113" xfId="0" applyFont="1" applyBorder="1" applyAlignment="1">
      <alignment wrapText="1"/>
    </xf>
    <xf numFmtId="0" fontId="12" fillId="0" borderId="103" xfId="0" applyFont="1" applyBorder="1" applyAlignment="1">
      <alignment wrapText="1"/>
    </xf>
    <xf numFmtId="0" fontId="34" fillId="0" borderId="115" xfId="0" applyFont="1" applyBorder="1" applyAlignment="1">
      <alignment horizontal="left" vertical="center" wrapText="1"/>
    </xf>
    <xf numFmtId="0" fontId="34" fillId="0" borderId="104" xfId="0" applyFont="1" applyBorder="1" applyAlignment="1">
      <alignment horizontal="left" vertical="center" wrapText="1"/>
    </xf>
    <xf numFmtId="0" fontId="34" fillId="0" borderId="116" xfId="0" applyFont="1" applyBorder="1" applyAlignment="1">
      <alignment horizontal="left" vertical="center" wrapText="1"/>
    </xf>
    <xf numFmtId="0" fontId="7" fillId="0" borderId="7" xfId="0" applyFont="1" applyBorder="1" applyAlignment="1">
      <alignment horizontal="left" vertical="top" wrapText="1"/>
    </xf>
    <xf numFmtId="0" fontId="34" fillId="0" borderId="78" xfId="0" applyFont="1" applyBorder="1" applyAlignment="1">
      <alignment horizontal="left" vertical="center" wrapText="1"/>
    </xf>
    <xf numFmtId="0" fontId="34" fillId="0" borderId="113" xfId="0" applyFont="1" applyBorder="1" applyAlignment="1">
      <alignment horizontal="left" vertical="center" wrapText="1"/>
    </xf>
    <xf numFmtId="0" fontId="34" fillId="0" borderId="103" xfId="0" applyFont="1" applyBorder="1" applyAlignment="1">
      <alignment horizontal="left" vertical="center" wrapText="1"/>
    </xf>
    <xf numFmtId="0" fontId="12" fillId="0" borderId="22" xfId="1" applyFont="1" applyBorder="1" applyAlignment="1">
      <alignment wrapText="1"/>
    </xf>
    <xf numFmtId="0" fontId="28" fillId="0" borderId="22" xfId="1" applyFont="1" applyBorder="1" applyAlignment="1">
      <alignment horizontal="center" wrapText="1"/>
    </xf>
    <xf numFmtId="0" fontId="28" fillId="0" borderId="22" xfId="1" applyFont="1" applyBorder="1" applyAlignment="1">
      <alignment wrapText="1"/>
    </xf>
    <xf numFmtId="0" fontId="18" fillId="0" borderId="29" xfId="1" applyBorder="1" applyAlignment="1"/>
    <xf numFmtId="0" fontId="18" fillId="0" borderId="122" xfId="1" applyBorder="1" applyAlignment="1"/>
    <xf numFmtId="0" fontId="18" fillId="0" borderId="123" xfId="1" applyBorder="1" applyAlignment="1"/>
    <xf numFmtId="0" fontId="28" fillId="0" borderId="58" xfId="1" applyFont="1" applyBorder="1" applyAlignment="1">
      <alignment horizontal="center" vertical="center" wrapText="1"/>
    </xf>
    <xf numFmtId="0" fontId="28" fillId="0" borderId="60" xfId="1" applyFont="1" applyBorder="1" applyAlignment="1">
      <alignment horizontal="center" vertical="center" wrapText="1"/>
    </xf>
    <xf numFmtId="0" fontId="12" fillId="0" borderId="21" xfId="1" applyFont="1" applyFill="1" applyBorder="1" applyAlignment="1">
      <alignment horizontal="left" vertical="center"/>
    </xf>
    <xf numFmtId="0" fontId="12" fillId="0" borderId="57" xfId="1" applyFont="1" applyFill="1" applyBorder="1" applyAlignment="1">
      <alignment horizontal="left" vertical="center"/>
    </xf>
    <xf numFmtId="0" fontId="28" fillId="0" borderId="7" xfId="1" applyFont="1" applyBorder="1" applyAlignment="1">
      <alignment horizontal="left" vertical="center"/>
    </xf>
    <xf numFmtId="0" fontId="30" fillId="0" borderId="7" xfId="1" applyFont="1" applyBorder="1" applyAlignment="1">
      <alignment horizontal="center" vertical="center" wrapText="1"/>
    </xf>
    <xf numFmtId="0" fontId="28" fillId="0" borderId="21" xfId="1" applyFont="1" applyBorder="1" applyAlignment="1">
      <alignment horizontal="left" vertical="center" wrapText="1"/>
    </xf>
    <xf numFmtId="0" fontId="28" fillId="0" borderId="57" xfId="1" applyFont="1" applyBorder="1" applyAlignment="1">
      <alignment horizontal="left" vertical="center" wrapText="1"/>
    </xf>
    <xf numFmtId="0" fontId="23" fillId="0" borderId="22" xfId="1" applyFont="1" applyBorder="1" applyAlignment="1">
      <alignment horizontal="center" vertical="center" wrapText="1"/>
    </xf>
    <xf numFmtId="0" fontId="28" fillId="0" borderId="38" xfId="1" applyFont="1" applyBorder="1" applyAlignment="1">
      <alignment horizontal="left" vertical="center"/>
    </xf>
    <xf numFmtId="0" fontId="28" fillId="0" borderId="27" xfId="1" applyFont="1" applyBorder="1" applyAlignment="1">
      <alignment horizontal="left" vertical="center"/>
    </xf>
    <xf numFmtId="0" fontId="18" fillId="0" borderId="152" xfId="1" applyFont="1" applyBorder="1" applyAlignment="1">
      <alignment horizontal="left"/>
    </xf>
    <xf numFmtId="0" fontId="18" fillId="0" borderId="31" xfId="1" applyFont="1" applyBorder="1" applyAlignment="1">
      <alignment horizontal="left"/>
    </xf>
    <xf numFmtId="0" fontId="18" fillId="0" borderId="32" xfId="1" applyBorder="1" applyAlignment="1">
      <alignment wrapText="1"/>
    </xf>
    <xf numFmtId="0" fontId="18" fillId="0" borderId="118" xfId="1" applyBorder="1" applyAlignment="1">
      <alignment wrapText="1"/>
    </xf>
    <xf numFmtId="0" fontId="18" fillId="0" borderId="119" xfId="1" applyBorder="1" applyAlignment="1">
      <alignment wrapText="1"/>
    </xf>
    <xf numFmtId="0" fontId="25" fillId="0" borderId="19" xfId="1" applyFont="1" applyBorder="1" applyAlignment="1">
      <alignment horizontal="left"/>
    </xf>
    <xf numFmtId="0" fontId="28" fillId="0" borderId="22" xfId="1" applyFont="1" applyBorder="1" applyAlignment="1">
      <alignment horizontal="left" vertical="center" wrapText="1"/>
    </xf>
    <xf numFmtId="2" fontId="62" fillId="0" borderId="155" xfId="0" applyNumberFormat="1" applyFont="1" applyFill="1" applyBorder="1" applyAlignment="1">
      <alignment horizontal="right"/>
    </xf>
    <xf numFmtId="2" fontId="62" fillId="0" borderId="157" xfId="0" applyNumberFormat="1" applyFont="1" applyFill="1" applyBorder="1" applyAlignment="1">
      <alignment horizontal="right"/>
    </xf>
    <xf numFmtId="0" fontId="55" fillId="0" borderId="7" xfId="0" applyFont="1" applyFill="1" applyBorder="1" applyAlignment="1">
      <alignment horizontal="left" vertical="center" wrapText="1"/>
    </xf>
    <xf numFmtId="2" fontId="62" fillId="0" borderId="155" xfId="0" applyNumberFormat="1" applyFont="1" applyBorder="1" applyAlignment="1">
      <alignment horizontal="right"/>
    </xf>
    <xf numFmtId="2" fontId="62" fillId="0" borderId="157" xfId="0" applyNumberFormat="1" applyFont="1" applyBorder="1" applyAlignment="1">
      <alignment horizontal="right"/>
    </xf>
    <xf numFmtId="0" fontId="53" fillId="0" borderId="153" xfId="0" applyFont="1" applyFill="1" applyBorder="1" applyAlignment="1"/>
    <xf numFmtId="0" fontId="5" fillId="0" borderId="103" xfId="0" applyFont="1" applyBorder="1" applyAlignment="1">
      <alignment horizontal="left" vertical="center" wrapText="1"/>
    </xf>
  </cellXfs>
  <cellStyles count="3">
    <cellStyle name="Normálne" xfId="0" builtinId="0"/>
    <cellStyle name="Normálne 2" xfId="1"/>
    <cellStyle name="Percentá"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1</xdr:row>
      <xdr:rowOff>38100</xdr:rowOff>
    </xdr:from>
    <xdr:to>
      <xdr:col>2</xdr:col>
      <xdr:colOff>561975</xdr:colOff>
      <xdr:row>14</xdr:row>
      <xdr:rowOff>142875</xdr:rowOff>
    </xdr:to>
    <xdr:pic>
      <xdr:nvPicPr>
        <xdr:cNvPr id="2803"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00025"/>
          <a:ext cx="1695450" cy="2209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J52"/>
  <sheetViews>
    <sheetView tabSelected="1" topLeftCell="A13" workbookViewId="0">
      <selection activeCell="A49" sqref="A49"/>
    </sheetView>
  </sheetViews>
  <sheetFormatPr defaultRowHeight="12.75" x14ac:dyDescent="0.2"/>
  <sheetData>
    <row r="6" spans="4:9" x14ac:dyDescent="0.2">
      <c r="D6" s="776" t="s">
        <v>43</v>
      </c>
      <c r="E6" s="776"/>
      <c r="F6" s="776"/>
      <c r="G6" s="776"/>
      <c r="H6" s="776"/>
      <c r="I6" s="776"/>
    </row>
    <row r="7" spans="4:9" x14ac:dyDescent="0.2">
      <c r="D7" s="776"/>
      <c r="E7" s="776"/>
      <c r="F7" s="776"/>
      <c r="G7" s="776"/>
      <c r="H7" s="776"/>
      <c r="I7" s="776"/>
    </row>
    <row r="8" spans="4:9" x14ac:dyDescent="0.2">
      <c r="D8" s="776"/>
      <c r="E8" s="776"/>
      <c r="F8" s="776"/>
      <c r="G8" s="776"/>
      <c r="H8" s="776"/>
      <c r="I8" s="776"/>
    </row>
    <row r="9" spans="4:9" x14ac:dyDescent="0.2">
      <c r="D9" s="776"/>
      <c r="E9" s="776"/>
      <c r="F9" s="776"/>
      <c r="G9" s="776"/>
      <c r="H9" s="776"/>
      <c r="I9" s="776"/>
    </row>
    <row r="10" spans="4:9" x14ac:dyDescent="0.2">
      <c r="D10" s="776"/>
      <c r="E10" s="776"/>
      <c r="F10" s="776"/>
      <c r="G10" s="776"/>
      <c r="H10" s="776"/>
      <c r="I10" s="776"/>
    </row>
    <row r="11" spans="4:9" x14ac:dyDescent="0.2">
      <c r="D11" s="776"/>
      <c r="E11" s="776"/>
      <c r="F11" s="776"/>
      <c r="G11" s="776"/>
      <c r="H11" s="776"/>
      <c r="I11" s="776"/>
    </row>
    <row r="20" spans="1:10" x14ac:dyDescent="0.2">
      <c r="A20" s="776" t="s">
        <v>485</v>
      </c>
      <c r="B20" s="776"/>
      <c r="C20" s="776"/>
      <c r="D20" s="776"/>
      <c r="E20" s="776"/>
      <c r="F20" s="776"/>
      <c r="G20" s="776"/>
      <c r="H20" s="776"/>
      <c r="I20" s="776"/>
      <c r="J20" s="776"/>
    </row>
    <row r="21" spans="1:10" x14ac:dyDescent="0.2">
      <c r="A21" s="776"/>
      <c r="B21" s="776"/>
      <c r="C21" s="776"/>
      <c r="D21" s="776"/>
      <c r="E21" s="776"/>
      <c r="F21" s="776"/>
      <c r="G21" s="776"/>
      <c r="H21" s="776"/>
      <c r="I21" s="776"/>
      <c r="J21" s="776"/>
    </row>
    <row r="22" spans="1:10" x14ac:dyDescent="0.2">
      <c r="A22" s="776"/>
      <c r="B22" s="776"/>
      <c r="C22" s="776"/>
      <c r="D22" s="776"/>
      <c r="E22" s="776"/>
      <c r="F22" s="776"/>
      <c r="G22" s="776"/>
      <c r="H22" s="776"/>
      <c r="I22" s="776"/>
      <c r="J22" s="776"/>
    </row>
    <row r="23" spans="1:10" x14ac:dyDescent="0.2">
      <c r="A23" s="776"/>
      <c r="B23" s="776"/>
      <c r="C23" s="776"/>
      <c r="D23" s="776"/>
      <c r="E23" s="776"/>
      <c r="F23" s="776"/>
      <c r="G23" s="776"/>
      <c r="H23" s="776"/>
      <c r="I23" s="776"/>
      <c r="J23" s="776"/>
    </row>
    <row r="24" spans="1:10" x14ac:dyDescent="0.2">
      <c r="A24" s="776"/>
      <c r="B24" s="776"/>
      <c r="C24" s="776"/>
      <c r="D24" s="776"/>
      <c r="E24" s="776"/>
      <c r="F24" s="776"/>
      <c r="G24" s="776"/>
      <c r="H24" s="776"/>
      <c r="I24" s="776"/>
      <c r="J24" s="776"/>
    </row>
    <row r="25" spans="1:10" x14ac:dyDescent="0.2">
      <c r="A25" s="776" t="s">
        <v>44</v>
      </c>
      <c r="B25" s="776"/>
      <c r="C25" s="776"/>
      <c r="D25" s="776"/>
      <c r="E25" s="776"/>
      <c r="F25" s="776"/>
      <c r="G25" s="776"/>
      <c r="H25" s="776"/>
      <c r="I25" s="776"/>
      <c r="J25" s="776"/>
    </row>
    <row r="26" spans="1:10" x14ac:dyDescent="0.2">
      <c r="A26" s="776"/>
      <c r="B26" s="776"/>
      <c r="C26" s="776"/>
      <c r="D26" s="776"/>
      <c r="E26" s="776"/>
      <c r="F26" s="776"/>
      <c r="G26" s="776"/>
      <c r="H26" s="776"/>
      <c r="I26" s="776"/>
      <c r="J26" s="776"/>
    </row>
    <row r="27" spans="1:10" x14ac:dyDescent="0.2">
      <c r="A27" s="776"/>
      <c r="B27" s="776"/>
      <c r="C27" s="776"/>
      <c r="D27" s="776"/>
      <c r="E27" s="776"/>
      <c r="F27" s="776"/>
      <c r="G27" s="776"/>
      <c r="H27" s="776"/>
      <c r="I27" s="776"/>
      <c r="J27" s="776"/>
    </row>
    <row r="28" spans="1:10" x14ac:dyDescent="0.2">
      <c r="A28" s="776"/>
      <c r="B28" s="776"/>
      <c r="C28" s="776"/>
      <c r="D28" s="776"/>
      <c r="E28" s="776"/>
      <c r="F28" s="776"/>
      <c r="G28" s="776"/>
      <c r="H28" s="776"/>
      <c r="I28" s="776"/>
      <c r="J28" s="776"/>
    </row>
    <row r="29" spans="1:10" x14ac:dyDescent="0.2">
      <c r="A29" s="776"/>
      <c r="B29" s="776"/>
      <c r="C29" s="776"/>
      <c r="D29" s="776"/>
      <c r="E29" s="776"/>
      <c r="F29" s="776"/>
      <c r="G29" s="776"/>
      <c r="H29" s="776"/>
      <c r="I29" s="776"/>
      <c r="J29" s="776"/>
    </row>
    <row r="30" spans="1:10" x14ac:dyDescent="0.2">
      <c r="A30" s="776" t="s">
        <v>907</v>
      </c>
      <c r="B30" s="776"/>
      <c r="C30" s="776"/>
      <c r="D30" s="776"/>
      <c r="E30" s="776"/>
      <c r="F30" s="776"/>
      <c r="G30" s="776"/>
      <c r="H30" s="776"/>
      <c r="I30" s="776"/>
      <c r="J30" s="776"/>
    </row>
    <row r="31" spans="1:10" x14ac:dyDescent="0.2">
      <c r="A31" s="776"/>
      <c r="B31" s="776"/>
      <c r="C31" s="776"/>
      <c r="D31" s="776"/>
      <c r="E31" s="776"/>
      <c r="F31" s="776"/>
      <c r="G31" s="776"/>
      <c r="H31" s="776"/>
      <c r="I31" s="776"/>
      <c r="J31" s="776"/>
    </row>
    <row r="32" spans="1:10" x14ac:dyDescent="0.2">
      <c r="A32" s="776"/>
      <c r="B32" s="776"/>
      <c r="C32" s="776"/>
      <c r="D32" s="776"/>
      <c r="E32" s="776"/>
      <c r="F32" s="776"/>
      <c r="G32" s="776"/>
      <c r="H32" s="776"/>
      <c r="I32" s="776"/>
      <c r="J32" s="776"/>
    </row>
    <row r="33" spans="1:10" x14ac:dyDescent="0.2">
      <c r="A33" s="776"/>
      <c r="B33" s="776"/>
      <c r="C33" s="776"/>
      <c r="D33" s="776"/>
      <c r="E33" s="776"/>
      <c r="F33" s="776"/>
      <c r="G33" s="776"/>
      <c r="H33" s="776"/>
      <c r="I33" s="776"/>
      <c r="J33" s="776"/>
    </row>
    <row r="34" spans="1:10" x14ac:dyDescent="0.2">
      <c r="A34" s="776"/>
      <c r="B34" s="776"/>
      <c r="C34" s="776"/>
      <c r="D34" s="776"/>
      <c r="E34" s="776"/>
      <c r="F34" s="776"/>
      <c r="G34" s="776"/>
      <c r="H34" s="776"/>
      <c r="I34" s="776"/>
      <c r="J34" s="776"/>
    </row>
    <row r="48" spans="1:10" ht="18" x14ac:dyDescent="0.25">
      <c r="A48" s="54" t="s">
        <v>1173</v>
      </c>
      <c r="G48" s="777" t="s">
        <v>45</v>
      </c>
      <c r="H48" s="777"/>
      <c r="I48" s="777"/>
      <c r="J48" s="777"/>
    </row>
    <row r="49" spans="1:10" ht="18" x14ac:dyDescent="0.2">
      <c r="G49" s="775" t="s">
        <v>46</v>
      </c>
      <c r="H49" s="775"/>
      <c r="I49" s="775"/>
      <c r="J49" s="775"/>
    </row>
    <row r="52" spans="1:10" ht="18" x14ac:dyDescent="0.25">
      <c r="A52" s="54" t="s">
        <v>908</v>
      </c>
    </row>
  </sheetData>
  <mergeCells count="6">
    <mergeCell ref="G49:J49"/>
    <mergeCell ref="D6:I11"/>
    <mergeCell ref="A20:J24"/>
    <mergeCell ref="A25:J29"/>
    <mergeCell ref="A30:J34"/>
    <mergeCell ref="G48:J48"/>
  </mergeCells>
  <pageMargins left="0.7" right="0.7" top="0.75" bottom="0.75" header="0.3" footer="0.3"/>
  <pageSetup paperSize="9" scale="81"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49"/>
  <sheetViews>
    <sheetView showGridLines="0" topLeftCell="A7" workbookViewId="0">
      <selection activeCell="B49" sqref="B49:F49"/>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663</v>
      </c>
      <c r="B5" s="3"/>
      <c r="C5" s="42" t="s">
        <v>163</v>
      </c>
      <c r="D5" s="36" t="s">
        <v>164</v>
      </c>
      <c r="E5" s="37"/>
      <c r="F5" s="38"/>
    </row>
    <row r="6" spans="1:8" ht="13.5" thickBot="1" x14ac:dyDescent="0.25">
      <c r="A6" s="4"/>
      <c r="B6" s="3"/>
      <c r="C6" s="3"/>
      <c r="D6" s="3"/>
      <c r="E6" s="3"/>
      <c r="F6" s="3"/>
    </row>
    <row r="7" spans="1:8" ht="32.25" customHeight="1" thickBot="1" x14ac:dyDescent="0.25">
      <c r="A7" s="15" t="s">
        <v>21</v>
      </c>
      <c r="B7" s="3"/>
      <c r="C7" s="907" t="s">
        <v>565</v>
      </c>
      <c r="D7" s="908"/>
      <c r="E7" s="908"/>
      <c r="F7" s="909"/>
    </row>
    <row r="8" spans="1:8" ht="13.5" thickBot="1" x14ac:dyDescent="0.25">
      <c r="A8" s="16" t="s">
        <v>42</v>
      </c>
      <c r="B8" s="3"/>
      <c r="C8" s="778" t="s">
        <v>48</v>
      </c>
      <c r="D8" s="779"/>
      <c r="E8" s="779"/>
      <c r="F8" s="780"/>
    </row>
    <row r="9" spans="1:8" ht="30" customHeight="1" thickBot="1" x14ac:dyDescent="0.25">
      <c r="A9" s="16" t="s">
        <v>26</v>
      </c>
      <c r="B9" s="3"/>
      <c r="C9" s="910" t="s">
        <v>786</v>
      </c>
      <c r="D9" s="911"/>
      <c r="E9" s="911"/>
      <c r="F9" s="912"/>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26.5</v>
      </c>
      <c r="D12" s="784"/>
      <c r="E12" s="3"/>
      <c r="F12" s="3"/>
    </row>
    <row r="13" spans="1:8" ht="13.5" thickBot="1" x14ac:dyDescent="0.25">
      <c r="A13" s="15" t="s">
        <v>20</v>
      </c>
      <c r="B13" s="3"/>
      <c r="C13" s="783">
        <v>23.5</v>
      </c>
      <c r="D13" s="784"/>
      <c r="E13" s="3"/>
      <c r="F13" s="3"/>
    </row>
    <row r="14" spans="1:8" ht="13.5" thickBot="1" x14ac:dyDescent="0.25">
      <c r="A14" s="16" t="s">
        <v>1</v>
      </c>
      <c r="B14" s="3"/>
      <c r="C14" s="783">
        <v>12.792</v>
      </c>
      <c r="D14" s="784"/>
      <c r="E14" s="3"/>
      <c r="F14" s="3"/>
    </row>
    <row r="15" spans="1:8" ht="3" customHeight="1" thickBot="1" x14ac:dyDescent="0.25">
      <c r="A15" s="10"/>
      <c r="B15" s="3"/>
      <c r="C15" s="12"/>
      <c r="D15" s="12"/>
      <c r="E15" s="11"/>
      <c r="F15" s="11"/>
    </row>
    <row r="16" spans="1:8" ht="13.5" thickBot="1" x14ac:dyDescent="0.25">
      <c r="A16" s="15" t="s">
        <v>18</v>
      </c>
      <c r="B16" s="11"/>
      <c r="C16" s="778" t="s">
        <v>927</v>
      </c>
      <c r="D16" s="779"/>
      <c r="E16" s="779"/>
      <c r="F16" s="779"/>
    </row>
    <row r="17" spans="1:8" ht="13.5" thickBot="1" x14ac:dyDescent="0.25">
      <c r="A17" s="16" t="s">
        <v>19</v>
      </c>
      <c r="B17" s="3"/>
      <c r="C17" s="778" t="s">
        <v>912</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22"/>
      <c r="D22" s="22" t="s">
        <v>55</v>
      </c>
      <c r="E22" s="55">
        <v>23500</v>
      </c>
      <c r="F22" s="55">
        <v>12792.94</v>
      </c>
    </row>
    <row r="23" spans="1:8" ht="13.5" thickBot="1" x14ac:dyDescent="0.25">
      <c r="A23" s="566"/>
      <c r="B23" s="567"/>
      <c r="C23" s="506"/>
      <c r="D23" s="506"/>
      <c r="E23" s="568"/>
      <c r="F23" s="569"/>
    </row>
    <row r="24" spans="1:8" ht="13.5" thickBot="1" x14ac:dyDescent="0.25">
      <c r="A24" s="23" t="s">
        <v>11</v>
      </c>
      <c r="B24" s="24"/>
      <c r="C24" s="24"/>
      <c r="D24" s="24"/>
      <c r="E24" s="61">
        <f>SUM(E22:E23)</f>
        <v>23500</v>
      </c>
      <c r="F24" s="61">
        <f>SUM(F22:F23)</f>
        <v>12792.94</v>
      </c>
    </row>
    <row r="25" spans="1:8" ht="13.5" thickBot="1" x14ac:dyDescent="0.25">
      <c r="A25" s="33"/>
      <c r="B25" s="31">
        <v>719</v>
      </c>
      <c r="C25" s="31"/>
      <c r="D25" s="31" t="s">
        <v>788</v>
      </c>
      <c r="E25" s="355">
        <v>0</v>
      </c>
      <c r="F25" s="57"/>
    </row>
    <row r="26" spans="1:8" ht="13.5" thickBot="1" x14ac:dyDescent="0.25">
      <c r="A26" s="33" t="s">
        <v>12</v>
      </c>
      <c r="B26" s="31"/>
      <c r="C26" s="31"/>
      <c r="D26" s="31"/>
      <c r="E26" s="356">
        <f>E25</f>
        <v>0</v>
      </c>
      <c r="F26" s="354">
        <f>F25</f>
        <v>0</v>
      </c>
    </row>
    <row r="27" spans="1:8" ht="13.5" thickBot="1" x14ac:dyDescent="0.25">
      <c r="A27" s="26" t="s">
        <v>13</v>
      </c>
      <c r="B27" s="24"/>
      <c r="C27" s="24"/>
      <c r="D27" s="24"/>
      <c r="E27" s="58">
        <f>E24+E26</f>
        <v>23500</v>
      </c>
      <c r="F27" s="58">
        <f>F24+F26</f>
        <v>12792.94</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795" t="s">
        <v>22</v>
      </c>
      <c r="B32" s="797"/>
      <c r="C32" s="795" t="s">
        <v>15</v>
      </c>
      <c r="D32" s="797"/>
      <c r="E32" s="175" t="s">
        <v>910</v>
      </c>
      <c r="F32" s="29" t="s">
        <v>909</v>
      </c>
    </row>
    <row r="33" spans="1:8" ht="27" customHeight="1" x14ac:dyDescent="0.2">
      <c r="A33" s="788" t="s">
        <v>551</v>
      </c>
      <c r="B33" s="790"/>
      <c r="C33" s="822" t="s">
        <v>165</v>
      </c>
      <c r="D33" s="822"/>
      <c r="E33" s="63" t="s">
        <v>33</v>
      </c>
      <c r="F33" s="175" t="s">
        <v>33</v>
      </c>
    </row>
    <row r="34" spans="1:8" ht="28.5" customHeight="1" x14ac:dyDescent="0.2">
      <c r="A34" s="820"/>
      <c r="B34" s="821"/>
      <c r="C34" s="822" t="s">
        <v>552</v>
      </c>
      <c r="D34" s="822"/>
      <c r="E34" s="63">
        <v>7</v>
      </c>
      <c r="F34" s="63">
        <v>0</v>
      </c>
    </row>
    <row r="35" spans="1:8" ht="50.25" customHeight="1" x14ac:dyDescent="0.2">
      <c r="A35" s="820"/>
      <c r="B35" s="821"/>
      <c r="C35" s="822" t="s">
        <v>553</v>
      </c>
      <c r="D35" s="822"/>
      <c r="E35" s="63">
        <v>25</v>
      </c>
      <c r="F35" s="63">
        <v>10</v>
      </c>
    </row>
    <row r="36" spans="1:8" ht="44.25" customHeight="1" x14ac:dyDescent="0.2">
      <c r="A36" s="820"/>
      <c r="B36" s="821"/>
      <c r="C36" s="802" t="s">
        <v>554</v>
      </c>
      <c r="D36" s="804"/>
      <c r="E36" s="63">
        <v>20</v>
      </c>
      <c r="F36" s="63">
        <v>114</v>
      </c>
    </row>
    <row r="37" spans="1:8" ht="28.5" customHeight="1" x14ac:dyDescent="0.2">
      <c r="A37" s="820"/>
      <c r="B37" s="821"/>
      <c r="C37" s="802" t="s">
        <v>555</v>
      </c>
      <c r="D37" s="804"/>
      <c r="E37" s="63">
        <v>4</v>
      </c>
      <c r="F37" s="63">
        <v>6</v>
      </c>
    </row>
    <row r="38" spans="1:8" ht="45" customHeight="1" x14ac:dyDescent="0.2">
      <c r="A38" s="791"/>
      <c r="B38" s="793"/>
      <c r="C38" s="822" t="s">
        <v>556</v>
      </c>
      <c r="D38" s="822"/>
      <c r="E38" s="63">
        <v>120</v>
      </c>
      <c r="F38" s="63">
        <v>68</v>
      </c>
    </row>
    <row r="39" spans="1:8" ht="32.25" customHeight="1" x14ac:dyDescent="0.2">
      <c r="A39" s="788" t="s">
        <v>167</v>
      </c>
      <c r="B39" s="790"/>
      <c r="C39" s="802" t="s">
        <v>557</v>
      </c>
      <c r="D39" s="804"/>
      <c r="E39" s="210" t="s">
        <v>168</v>
      </c>
      <c r="F39" s="63" t="s">
        <v>168</v>
      </c>
    </row>
    <row r="40" spans="1:8" ht="44.25" customHeight="1" x14ac:dyDescent="0.2">
      <c r="A40" s="791"/>
      <c r="B40" s="793"/>
      <c r="C40" s="802" t="s">
        <v>558</v>
      </c>
      <c r="D40" s="804"/>
      <c r="E40" s="210" t="s">
        <v>33</v>
      </c>
      <c r="F40" s="63" t="s">
        <v>607</v>
      </c>
    </row>
    <row r="41" spans="1:8" ht="33.75" customHeight="1" x14ac:dyDescent="0.2">
      <c r="A41" s="794" t="s">
        <v>166</v>
      </c>
      <c r="B41" s="794"/>
      <c r="C41" s="822" t="s">
        <v>559</v>
      </c>
      <c r="D41" s="822"/>
      <c r="E41" s="210" t="s">
        <v>33</v>
      </c>
      <c r="F41" s="63" t="s">
        <v>608</v>
      </c>
    </row>
    <row r="42" spans="1:8" ht="22.5" customHeight="1" x14ac:dyDescent="0.2">
      <c r="A42" s="794"/>
      <c r="B42" s="794"/>
      <c r="C42" s="822" t="s">
        <v>560</v>
      </c>
      <c r="D42" s="822"/>
      <c r="E42" s="210">
        <v>1</v>
      </c>
      <c r="F42" s="63">
        <v>2</v>
      </c>
    </row>
    <row r="43" spans="1:8" ht="22.5" customHeight="1" x14ac:dyDescent="0.2">
      <c r="A43" s="794"/>
      <c r="B43" s="794"/>
      <c r="C43" s="822" t="s">
        <v>561</v>
      </c>
      <c r="D43" s="822"/>
      <c r="E43" s="210">
        <v>2</v>
      </c>
      <c r="F43" s="63">
        <v>2</v>
      </c>
    </row>
    <row r="44" spans="1:8" ht="22.5" customHeight="1" x14ac:dyDescent="0.2">
      <c r="A44" s="794"/>
      <c r="B44" s="794"/>
      <c r="C44" s="822" t="s">
        <v>562</v>
      </c>
      <c r="D44" s="822"/>
      <c r="E44" s="210">
        <v>2</v>
      </c>
      <c r="F44" s="63" t="s">
        <v>787</v>
      </c>
    </row>
    <row r="45" spans="1:8" ht="22.5" customHeight="1" x14ac:dyDescent="0.2">
      <c r="A45" s="430"/>
      <c r="B45" s="430"/>
      <c r="C45" s="430"/>
      <c r="D45" s="437"/>
      <c r="E45" s="487"/>
      <c r="F45" s="430"/>
    </row>
    <row r="46" spans="1:8" ht="12" customHeight="1" x14ac:dyDescent="0.2">
      <c r="A46" s="6" t="s">
        <v>16</v>
      </c>
      <c r="E46" s="20"/>
      <c r="F46" s="20"/>
    </row>
    <row r="47" spans="1:8" ht="288.75" customHeight="1" x14ac:dyDescent="0.2">
      <c r="A47" s="906" t="s">
        <v>17</v>
      </c>
      <c r="B47" s="905" t="s">
        <v>928</v>
      </c>
      <c r="C47" s="905"/>
      <c r="D47" s="905"/>
      <c r="E47" s="905"/>
      <c r="F47" s="905"/>
      <c r="G47" s="19"/>
      <c r="H47" s="19"/>
    </row>
    <row r="48" spans="1:8" ht="55.5" hidden="1" customHeight="1" x14ac:dyDescent="0.2">
      <c r="A48" s="906"/>
      <c r="B48" s="905"/>
      <c r="C48" s="905"/>
      <c r="D48" s="905"/>
      <c r="E48" s="905"/>
      <c r="F48" s="905"/>
    </row>
    <row r="49" spans="1:6" ht="74.25" customHeight="1" x14ac:dyDescent="0.2">
      <c r="A49" s="34" t="s">
        <v>29</v>
      </c>
      <c r="B49" s="785" t="s">
        <v>929</v>
      </c>
      <c r="C49" s="786"/>
      <c r="D49" s="786"/>
      <c r="E49" s="786"/>
      <c r="F49" s="787"/>
    </row>
  </sheetData>
  <mergeCells count="29">
    <mergeCell ref="C7:F7"/>
    <mergeCell ref="C33:D33"/>
    <mergeCell ref="C39:D39"/>
    <mergeCell ref="C40:D40"/>
    <mergeCell ref="C8:F8"/>
    <mergeCell ref="C9:F9"/>
    <mergeCell ref="C32:D32"/>
    <mergeCell ref="C35:D35"/>
    <mergeCell ref="C36:D36"/>
    <mergeCell ref="C11:D11"/>
    <mergeCell ref="C12:D12"/>
    <mergeCell ref="C13:D13"/>
    <mergeCell ref="C14:D14"/>
    <mergeCell ref="B49:F49"/>
    <mergeCell ref="C16:F16"/>
    <mergeCell ref="C17:F17"/>
    <mergeCell ref="B47:F48"/>
    <mergeCell ref="A32:B32"/>
    <mergeCell ref="A39:B40"/>
    <mergeCell ref="A47:A48"/>
    <mergeCell ref="A41:B44"/>
    <mergeCell ref="C34:D34"/>
    <mergeCell ref="C38:D38"/>
    <mergeCell ref="C42:D42"/>
    <mergeCell ref="C44:D44"/>
    <mergeCell ref="C43:D43"/>
    <mergeCell ref="C37:D37"/>
    <mergeCell ref="A33:B38"/>
    <mergeCell ref="C41:D41"/>
  </mergeCells>
  <pageMargins left="0.7" right="0.7" top="0.75" bottom="0.75" header="0.3" footer="0.3"/>
  <pageSetup paperSize="9" scale="94"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40"/>
  <sheetViews>
    <sheetView showGridLines="0" workbookViewId="0">
      <selection activeCell="B39" sqref="B39"/>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663</v>
      </c>
      <c r="B5" s="3"/>
      <c r="C5" s="42" t="s">
        <v>563</v>
      </c>
      <c r="D5" s="36" t="s">
        <v>564</v>
      </c>
      <c r="E5" s="37"/>
      <c r="F5" s="38"/>
    </row>
    <row r="6" spans="1:8" ht="13.5" thickBot="1" x14ac:dyDescent="0.25">
      <c r="A6" s="4"/>
      <c r="B6" s="3"/>
      <c r="C6" s="3"/>
      <c r="D6" s="3"/>
      <c r="E6" s="3"/>
      <c r="F6" s="3"/>
    </row>
    <row r="7" spans="1:8" ht="13.5" thickBot="1" x14ac:dyDescent="0.25">
      <c r="A7" s="15" t="s">
        <v>21</v>
      </c>
      <c r="B7" s="3"/>
      <c r="C7" s="9" t="s">
        <v>154</v>
      </c>
      <c r="D7" s="8"/>
      <c r="E7" s="8"/>
      <c r="F7" s="53"/>
    </row>
    <row r="8" spans="1:8" ht="13.5" thickBot="1" x14ac:dyDescent="0.25">
      <c r="A8" s="16" t="s">
        <v>42</v>
      </c>
      <c r="B8" s="3"/>
      <c r="C8" s="778" t="s">
        <v>48</v>
      </c>
      <c r="D8" s="779"/>
      <c r="E8" s="779"/>
      <c r="F8" s="780"/>
    </row>
    <row r="9" spans="1:8" ht="13.5" thickBot="1" x14ac:dyDescent="0.25">
      <c r="A9" s="16" t="s">
        <v>26</v>
      </c>
      <c r="B9" s="3"/>
      <c r="C9" s="778" t="s">
        <v>153</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28.1</v>
      </c>
      <c r="D12" s="784"/>
      <c r="E12" s="3"/>
      <c r="F12" s="3"/>
    </row>
    <row r="13" spans="1:8" ht="13.5" thickBot="1" x14ac:dyDescent="0.25">
      <c r="A13" s="15" t="s">
        <v>20</v>
      </c>
      <c r="B13" s="3"/>
      <c r="C13" s="783">
        <v>20.100000000000001</v>
      </c>
      <c r="D13" s="784"/>
      <c r="E13" s="3"/>
      <c r="F13" s="3"/>
    </row>
    <row r="14" spans="1:8" ht="13.5" thickBot="1" x14ac:dyDescent="0.25">
      <c r="A14" s="16" t="s">
        <v>1</v>
      </c>
      <c r="B14" s="3"/>
      <c r="C14" s="783">
        <v>0</v>
      </c>
      <c r="D14" s="784"/>
      <c r="E14" s="3"/>
      <c r="F14" s="3"/>
    </row>
    <row r="15" spans="1:8" ht="3" customHeight="1" thickBot="1" x14ac:dyDescent="0.25">
      <c r="A15" s="10"/>
      <c r="B15" s="3"/>
      <c r="C15" s="12"/>
      <c r="D15" s="12"/>
      <c r="E15" s="11"/>
      <c r="F15" s="11"/>
    </row>
    <row r="16" spans="1:8" ht="13.5" thickBot="1" x14ac:dyDescent="0.25">
      <c r="A16" s="15" t="s">
        <v>18</v>
      </c>
      <c r="B16" s="11"/>
      <c r="C16" s="778" t="s">
        <v>1144</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55">
        <v>6680</v>
      </c>
      <c r="F22" s="55">
        <v>6680</v>
      </c>
    </row>
    <row r="23" spans="1:8" x14ac:dyDescent="0.2">
      <c r="A23" s="22"/>
      <c r="B23" s="62">
        <v>620</v>
      </c>
      <c r="C23" s="22"/>
      <c r="D23" s="22" t="s">
        <v>57</v>
      </c>
      <c r="E23" s="55">
        <v>2300</v>
      </c>
      <c r="F23" s="55">
        <v>2219.65</v>
      </c>
    </row>
    <row r="24" spans="1:8" ht="13.5" thickBot="1" x14ac:dyDescent="0.25">
      <c r="A24" s="22"/>
      <c r="B24" s="62">
        <v>630</v>
      </c>
      <c r="C24" s="22"/>
      <c r="D24" s="22" t="s">
        <v>55</v>
      </c>
      <c r="E24" s="55">
        <v>68020</v>
      </c>
      <c r="F24" s="55">
        <v>68016.56</v>
      </c>
    </row>
    <row r="25" spans="1:8" ht="13.5" thickBot="1" x14ac:dyDescent="0.25">
      <c r="A25" s="23" t="s">
        <v>11</v>
      </c>
      <c r="B25" s="24"/>
      <c r="C25" s="24"/>
      <c r="D25" s="24"/>
      <c r="E25" s="61">
        <f>SUM(E22:E24)</f>
        <v>77000</v>
      </c>
      <c r="F25" s="61">
        <f>SUM(F22:F24)</f>
        <v>76916.209999999992</v>
      </c>
    </row>
    <row r="26" spans="1:8" ht="13.5" thickBot="1" x14ac:dyDescent="0.25">
      <c r="A26" s="33" t="s">
        <v>12</v>
      </c>
      <c r="B26" s="31"/>
      <c r="C26" s="31"/>
      <c r="D26" s="31"/>
      <c r="E26" s="56"/>
      <c r="F26" s="57"/>
    </row>
    <row r="27" spans="1:8" ht="13.5" thickBot="1" x14ac:dyDescent="0.25">
      <c r="A27" s="26" t="s">
        <v>13</v>
      </c>
      <c r="B27" s="24"/>
      <c r="C27" s="24"/>
      <c r="D27" s="24"/>
      <c r="E27" s="58">
        <f>E26+E25</f>
        <v>77000</v>
      </c>
      <c r="F27" s="58">
        <f>F26+F25</f>
        <v>76916.209999999992</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12" t="s">
        <v>22</v>
      </c>
      <c r="B32" s="812"/>
      <c r="C32" s="812"/>
      <c r="D32" s="174" t="s">
        <v>15</v>
      </c>
      <c r="E32" s="175" t="s">
        <v>910</v>
      </c>
      <c r="F32" s="29" t="s">
        <v>909</v>
      </c>
    </row>
    <row r="33" spans="1:8" ht="22.5" customHeight="1" x14ac:dyDescent="0.2">
      <c r="A33" s="822" t="s">
        <v>176</v>
      </c>
      <c r="B33" s="822"/>
      <c r="C33" s="822"/>
      <c r="D33" s="211" t="s">
        <v>172</v>
      </c>
      <c r="E33" s="63">
        <v>2</v>
      </c>
      <c r="F33" s="63">
        <v>1</v>
      </c>
    </row>
    <row r="34" spans="1:8" ht="18" customHeight="1" x14ac:dyDescent="0.2">
      <c r="A34" s="822"/>
      <c r="B34" s="822"/>
      <c r="C34" s="822"/>
      <c r="D34" s="211" t="s">
        <v>173</v>
      </c>
      <c r="E34" s="63">
        <v>50</v>
      </c>
      <c r="F34" s="63">
        <v>100</v>
      </c>
    </row>
    <row r="35" spans="1:8" ht="22.5" x14ac:dyDescent="0.2">
      <c r="A35" s="822" t="s">
        <v>634</v>
      </c>
      <c r="B35" s="822"/>
      <c r="C35" s="822"/>
      <c r="D35" s="211" t="s">
        <v>174</v>
      </c>
      <c r="E35" s="63">
        <v>2</v>
      </c>
      <c r="F35" s="63">
        <v>1</v>
      </c>
    </row>
    <row r="36" spans="1:8" ht="45.75" customHeight="1" x14ac:dyDescent="0.2">
      <c r="A36" s="822"/>
      <c r="B36" s="822"/>
      <c r="C36" s="822"/>
      <c r="D36" s="211" t="s">
        <v>175</v>
      </c>
      <c r="E36" s="63">
        <v>2</v>
      </c>
      <c r="F36" s="63">
        <v>1</v>
      </c>
    </row>
    <row r="37" spans="1:8" ht="24" customHeight="1" x14ac:dyDescent="0.2">
      <c r="A37" s="6" t="s">
        <v>16</v>
      </c>
      <c r="E37" s="20"/>
      <c r="F37" s="20"/>
    </row>
    <row r="38" spans="1:8" ht="403.5" customHeight="1" x14ac:dyDescent="0.2">
      <c r="A38" s="34" t="s">
        <v>17</v>
      </c>
      <c r="B38" s="913" t="s">
        <v>1145</v>
      </c>
      <c r="C38" s="914"/>
      <c r="D38" s="914"/>
      <c r="E38" s="914"/>
      <c r="F38" s="915"/>
      <c r="G38" s="19"/>
      <c r="H38" s="19"/>
    </row>
    <row r="39" spans="1:8" ht="12" customHeight="1" x14ac:dyDescent="0.2"/>
    <row r="40" spans="1:8" ht="28.5" customHeight="1" x14ac:dyDescent="0.2">
      <c r="A40" s="34" t="s">
        <v>29</v>
      </c>
      <c r="B40" s="902"/>
      <c r="C40" s="903"/>
      <c r="D40" s="903"/>
      <c r="E40" s="903"/>
      <c r="F40" s="904"/>
    </row>
  </sheetData>
  <mergeCells count="13">
    <mergeCell ref="C14:D14"/>
    <mergeCell ref="B40:F40"/>
    <mergeCell ref="A33:C34"/>
    <mergeCell ref="A35:C36"/>
    <mergeCell ref="C16:F16"/>
    <mergeCell ref="C17:F17"/>
    <mergeCell ref="A32:C32"/>
    <mergeCell ref="B38:F38"/>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40"/>
  <sheetViews>
    <sheetView showGridLines="0" zoomScaleNormal="100" workbookViewId="0">
      <selection activeCell="F33" sqref="F33"/>
    </sheetView>
  </sheetViews>
  <sheetFormatPr defaultRowHeight="12.75" x14ac:dyDescent="0.2"/>
  <cols>
    <col min="1" max="1" width="34" customWidth="1"/>
    <col min="2" max="2" width="8.140625" customWidth="1"/>
    <col min="3" max="3" width="11.85546875" customWidth="1"/>
    <col min="4" max="4" width="20" customWidth="1"/>
    <col min="5" max="5" width="15.85546875" customWidth="1"/>
    <col min="6" max="6" width="18.140625" customWidth="1"/>
    <col min="7" max="7" width="30.7109375" style="7" customWidth="1"/>
    <col min="8" max="8" width="19.5703125" style="7" bestFit="1" customWidth="1"/>
    <col min="9" max="9" width="17.7109375" style="7" bestFit="1" customWidth="1"/>
  </cols>
  <sheetData>
    <row r="1" spans="1:9" ht="15.75" x14ac:dyDescent="0.25">
      <c r="A1" s="13" t="s">
        <v>4</v>
      </c>
      <c r="B1" s="13"/>
      <c r="C1" s="14"/>
      <c r="D1" s="14"/>
      <c r="E1" s="14"/>
      <c r="F1" s="14"/>
      <c r="G1" s="47"/>
      <c r="H1" s="47"/>
      <c r="I1" s="47"/>
    </row>
    <row r="2" spans="1:9" ht="8.25" customHeight="1" thickBot="1" x14ac:dyDescent="0.3">
      <c r="A2" s="5"/>
      <c r="B2" s="2"/>
    </row>
    <row r="3" spans="1:9" ht="13.5" thickBot="1" x14ac:dyDescent="0.25">
      <c r="A3" s="3"/>
      <c r="B3" s="3"/>
      <c r="C3" s="17" t="s">
        <v>24</v>
      </c>
      <c r="D3" s="781" t="s">
        <v>3</v>
      </c>
      <c r="E3" s="919"/>
      <c r="F3" s="919"/>
    </row>
    <row r="4" spans="1:9" ht="13.5" thickBot="1" x14ac:dyDescent="0.25">
      <c r="A4" s="15" t="s">
        <v>0</v>
      </c>
      <c r="B4" s="3"/>
      <c r="C4" s="35">
        <v>2</v>
      </c>
      <c r="D4" s="920" t="s">
        <v>30</v>
      </c>
      <c r="E4" s="921"/>
      <c r="F4" s="921"/>
    </row>
    <row r="5" spans="1:9" ht="13.5" thickBot="1" x14ac:dyDescent="0.25">
      <c r="A5" s="16" t="s">
        <v>663</v>
      </c>
      <c r="B5" s="3"/>
      <c r="C5" s="42" t="s">
        <v>566</v>
      </c>
      <c r="D5" s="36" t="s">
        <v>31</v>
      </c>
      <c r="E5" s="37"/>
      <c r="F5" s="37"/>
    </row>
    <row r="6" spans="1:9" ht="13.5" thickBot="1" x14ac:dyDescent="0.25">
      <c r="A6" s="4"/>
      <c r="B6" s="3"/>
      <c r="C6" s="3"/>
      <c r="D6" s="3"/>
      <c r="E6" s="3"/>
      <c r="F6" s="3"/>
    </row>
    <row r="7" spans="1:9" ht="13.5" thickBot="1" x14ac:dyDescent="0.25">
      <c r="A7" s="15" t="s">
        <v>21</v>
      </c>
      <c r="B7" s="3"/>
      <c r="C7" s="400" t="s">
        <v>569</v>
      </c>
      <c r="D7" s="401"/>
      <c r="E7" s="401"/>
      <c r="F7" s="402"/>
      <c r="G7" s="399"/>
    </row>
    <row r="8" spans="1:9" ht="13.5" thickBot="1" x14ac:dyDescent="0.25">
      <c r="A8" s="16" t="s">
        <v>42</v>
      </c>
      <c r="B8" s="3"/>
      <c r="C8" s="400" t="s">
        <v>48</v>
      </c>
      <c r="D8" s="401"/>
      <c r="E8" s="401"/>
      <c r="F8" s="402"/>
      <c r="G8" s="399"/>
    </row>
    <row r="9" spans="1:9" ht="13.5" thickBot="1" x14ac:dyDescent="0.25">
      <c r="A9" s="16" t="s">
        <v>26</v>
      </c>
      <c r="B9" s="3"/>
      <c r="C9" s="778" t="s">
        <v>49</v>
      </c>
      <c r="D9" s="779"/>
      <c r="E9" s="779"/>
      <c r="F9" s="780"/>
    </row>
    <row r="10" spans="1:9" ht="13.5" thickBot="1" x14ac:dyDescent="0.25">
      <c r="A10" s="4"/>
      <c r="B10" s="3"/>
      <c r="C10" s="3"/>
      <c r="D10" s="3"/>
      <c r="E10" s="3"/>
      <c r="F10" s="3"/>
    </row>
    <row r="11" spans="1:9" ht="13.5" thickBot="1" x14ac:dyDescent="0.25">
      <c r="A11" s="4"/>
      <c r="B11" s="3"/>
      <c r="C11" s="781" t="s">
        <v>28</v>
      </c>
      <c r="D11" s="782"/>
      <c r="E11" s="3"/>
      <c r="F11" s="3"/>
    </row>
    <row r="12" spans="1:9" ht="13.5" thickBot="1" x14ac:dyDescent="0.25">
      <c r="A12" s="18" t="s">
        <v>2</v>
      </c>
      <c r="B12" s="3"/>
      <c r="C12" s="783">
        <v>0</v>
      </c>
      <c r="D12" s="784"/>
      <c r="E12" s="3"/>
      <c r="F12" s="3"/>
    </row>
    <row r="13" spans="1:9" ht="13.5" thickBot="1" x14ac:dyDescent="0.25">
      <c r="A13" s="15" t="s">
        <v>20</v>
      </c>
      <c r="B13" s="3"/>
      <c r="C13" s="783">
        <v>0</v>
      </c>
      <c r="D13" s="784"/>
      <c r="E13" s="3"/>
      <c r="F13" s="3"/>
    </row>
    <row r="14" spans="1:9" ht="13.5" thickBot="1" x14ac:dyDescent="0.25">
      <c r="A14" s="16" t="s">
        <v>1</v>
      </c>
      <c r="B14" s="3"/>
      <c r="C14" s="783">
        <v>0</v>
      </c>
      <c r="D14" s="784"/>
      <c r="E14" s="3"/>
      <c r="F14" s="3"/>
    </row>
    <row r="15" spans="1:9" ht="13.5" thickBot="1" x14ac:dyDescent="0.25">
      <c r="A15" s="10"/>
      <c r="B15" s="3"/>
      <c r="C15" s="12"/>
      <c r="D15" s="12"/>
      <c r="E15" s="11"/>
      <c r="F15" s="11"/>
    </row>
    <row r="16" spans="1:9" s="7" customFormat="1" ht="13.5" thickBot="1" x14ac:dyDescent="0.25">
      <c r="A16" s="15" t="s">
        <v>18</v>
      </c>
      <c r="B16" s="11"/>
      <c r="C16" s="778" t="s">
        <v>921</v>
      </c>
      <c r="D16" s="779"/>
      <c r="E16" s="779"/>
      <c r="F16" s="780"/>
    </row>
    <row r="17" spans="1:9" ht="13.5" thickBot="1" x14ac:dyDescent="0.25">
      <c r="A17" s="16" t="s">
        <v>19</v>
      </c>
      <c r="B17" s="3"/>
      <c r="C17" s="778" t="s">
        <v>912</v>
      </c>
      <c r="D17" s="779"/>
      <c r="E17" s="779"/>
      <c r="F17" s="780"/>
    </row>
    <row r="18" spans="1:9" x14ac:dyDescent="0.2">
      <c r="B18" s="3"/>
    </row>
    <row r="19" spans="1:9" ht="15.75" x14ac:dyDescent="0.25">
      <c r="A19" s="13" t="s">
        <v>5</v>
      </c>
      <c r="B19" s="13"/>
      <c r="C19" s="14"/>
      <c r="D19" s="14"/>
      <c r="E19" s="14"/>
      <c r="F19" s="14"/>
      <c r="G19" s="47"/>
      <c r="H19" s="47"/>
      <c r="I19" s="47"/>
    </row>
    <row r="20" spans="1:9" ht="15.75" x14ac:dyDescent="0.25">
      <c r="A20" s="5"/>
      <c r="C20" s="7"/>
      <c r="D20" s="7"/>
      <c r="E20" s="7"/>
      <c r="F20" s="7"/>
    </row>
    <row r="21" spans="1:9" s="7" customFormat="1" x14ac:dyDescent="0.2">
      <c r="A21" s="28" t="s">
        <v>23</v>
      </c>
      <c r="B21" s="21" t="s">
        <v>6</v>
      </c>
      <c r="C21" s="21" t="s">
        <v>7</v>
      </c>
      <c r="D21" s="21" t="s">
        <v>8</v>
      </c>
      <c r="E21" s="21" t="s">
        <v>9</v>
      </c>
      <c r="F21" s="21" t="s">
        <v>10</v>
      </c>
    </row>
    <row r="22" spans="1:9" ht="13.5" thickBot="1" x14ac:dyDescent="0.25">
      <c r="A22" s="22"/>
      <c r="B22" s="22"/>
      <c r="C22" s="22"/>
      <c r="D22" s="22"/>
      <c r="E22" s="22"/>
      <c r="F22" s="22"/>
    </row>
    <row r="23" spans="1:9" ht="13.5" thickBot="1" x14ac:dyDescent="0.25">
      <c r="A23" s="23" t="s">
        <v>11</v>
      </c>
      <c r="B23" s="24"/>
      <c r="C23" s="24"/>
      <c r="D23" s="24"/>
      <c r="E23" s="24"/>
      <c r="F23" s="25"/>
    </row>
    <row r="24" spans="1:9" ht="13.5" thickBot="1" x14ac:dyDescent="0.25">
      <c r="A24" s="23" t="s">
        <v>12</v>
      </c>
      <c r="B24" s="24"/>
      <c r="C24" s="24"/>
      <c r="D24" s="24"/>
      <c r="E24" s="24"/>
      <c r="F24" s="25"/>
    </row>
    <row r="25" spans="1:9" ht="13.5" thickBot="1" x14ac:dyDescent="0.25">
      <c r="A25" s="26" t="s">
        <v>13</v>
      </c>
      <c r="B25" s="24"/>
      <c r="C25" s="24"/>
      <c r="D25" s="24"/>
      <c r="E25" s="24"/>
      <c r="F25" s="25"/>
    </row>
    <row r="29" spans="1:9" ht="15.75" x14ac:dyDescent="0.25">
      <c r="A29" s="13" t="s">
        <v>14</v>
      </c>
      <c r="B29" s="14"/>
      <c r="C29" s="14"/>
      <c r="D29" s="14"/>
      <c r="E29" s="14"/>
      <c r="F29" s="14"/>
      <c r="G29" s="47"/>
      <c r="H29" s="47"/>
      <c r="I29" s="47"/>
    </row>
    <row r="30" spans="1:9" x14ac:dyDescent="0.2">
      <c r="A30" s="1"/>
    </row>
    <row r="31" spans="1:9" ht="21.75" customHeight="1" x14ac:dyDescent="0.2">
      <c r="A31" s="377" t="s">
        <v>22</v>
      </c>
      <c r="B31" s="812" t="s">
        <v>15</v>
      </c>
      <c r="C31" s="812"/>
      <c r="D31" s="812"/>
      <c r="E31" s="175" t="s">
        <v>910</v>
      </c>
      <c r="F31" s="29" t="s">
        <v>909</v>
      </c>
    </row>
    <row r="32" spans="1:9" x14ac:dyDescent="0.2">
      <c r="A32" s="45" t="s">
        <v>34</v>
      </c>
      <c r="B32" s="822" t="s">
        <v>568</v>
      </c>
      <c r="C32" s="822"/>
      <c r="D32" s="822"/>
      <c r="E32" s="49">
        <v>900</v>
      </c>
      <c r="F32" s="48">
        <v>541</v>
      </c>
    </row>
    <row r="33" spans="1:9" ht="26.25" customHeight="1" x14ac:dyDescent="0.2">
      <c r="A33" s="45" t="s">
        <v>488</v>
      </c>
      <c r="B33" s="822" t="s">
        <v>35</v>
      </c>
      <c r="C33" s="822"/>
      <c r="D33" s="822"/>
      <c r="E33" s="49" t="s">
        <v>33</v>
      </c>
      <c r="F33" s="48" t="s">
        <v>33</v>
      </c>
    </row>
    <row r="34" spans="1:9" ht="53.25" customHeight="1" x14ac:dyDescent="0.2">
      <c r="A34" s="211" t="s">
        <v>567</v>
      </c>
      <c r="B34" s="822" t="s">
        <v>570</v>
      </c>
      <c r="C34" s="822"/>
      <c r="D34" s="822"/>
      <c r="E34" s="43">
        <v>4</v>
      </c>
      <c r="F34" s="44">
        <v>2</v>
      </c>
    </row>
    <row r="35" spans="1:9" ht="12.75" customHeight="1" x14ac:dyDescent="0.2">
      <c r="E35" s="20"/>
      <c r="F35" s="20"/>
    </row>
    <row r="36" spans="1:9" ht="18" customHeight="1" x14ac:dyDescent="0.2">
      <c r="A36" s="6" t="s">
        <v>16</v>
      </c>
      <c r="G36" s="19"/>
      <c r="H36" s="19"/>
      <c r="I36" s="19"/>
    </row>
    <row r="37" spans="1:9" ht="60" x14ac:dyDescent="0.2">
      <c r="A37" s="34" t="s">
        <v>17</v>
      </c>
      <c r="B37" s="916" t="s">
        <v>596</v>
      </c>
      <c r="C37" s="917"/>
      <c r="D37" s="917"/>
      <c r="E37" s="917"/>
      <c r="F37" s="918"/>
    </row>
    <row r="38" spans="1:9" ht="14.25" customHeight="1" x14ac:dyDescent="0.2"/>
    <row r="39" spans="1:9" ht="24" customHeight="1" x14ac:dyDescent="0.2">
      <c r="A39" s="34" t="s">
        <v>29</v>
      </c>
      <c r="B39" s="785" t="s">
        <v>458</v>
      </c>
      <c r="C39" s="786"/>
      <c r="D39" s="786"/>
      <c r="E39" s="786"/>
      <c r="F39" s="787"/>
    </row>
    <row r="40" spans="1:9" ht="48.75" customHeight="1" x14ac:dyDescent="0.2"/>
  </sheetData>
  <mergeCells count="15">
    <mergeCell ref="D3:F3"/>
    <mergeCell ref="C9:F9"/>
    <mergeCell ref="D4:F4"/>
    <mergeCell ref="C16:F16"/>
    <mergeCell ref="C17:F17"/>
    <mergeCell ref="C14:D14"/>
    <mergeCell ref="B39:F39"/>
    <mergeCell ref="C13:D13"/>
    <mergeCell ref="C12:D12"/>
    <mergeCell ref="C11:D11"/>
    <mergeCell ref="B37:F37"/>
    <mergeCell ref="B32:D32"/>
    <mergeCell ref="B33:D33"/>
    <mergeCell ref="B34:D34"/>
    <mergeCell ref="B31:D31"/>
  </mergeCells>
  <phoneticPr fontId="0" type="noConversion"/>
  <pageMargins left="0.7" right="0.7" top="0.75" bottom="0.75" header="0.3" footer="0.3"/>
  <pageSetup paperSize="9" scale="8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6"/>
  <sheetViews>
    <sheetView showGridLines="0" workbookViewId="0">
      <selection activeCell="B35" sqref="B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663</v>
      </c>
      <c r="B5" s="3"/>
      <c r="C5" s="42" t="s">
        <v>171</v>
      </c>
      <c r="D5" s="36" t="s">
        <v>177</v>
      </c>
      <c r="E5" s="37"/>
      <c r="F5" s="38"/>
    </row>
    <row r="6" spans="1:8" ht="13.5" thickBot="1" x14ac:dyDescent="0.25">
      <c r="A6" s="4"/>
      <c r="B6" s="3"/>
      <c r="C6" s="3"/>
      <c r="D6" s="3"/>
      <c r="E6" s="3"/>
      <c r="F6" s="3"/>
    </row>
    <row r="7" spans="1:8" ht="13.5" thickBot="1" x14ac:dyDescent="0.25">
      <c r="A7" s="15" t="s">
        <v>21</v>
      </c>
      <c r="B7" s="3"/>
      <c r="C7" s="9" t="s">
        <v>64</v>
      </c>
      <c r="D7" s="8"/>
      <c r="E7" s="8"/>
      <c r="F7" s="53"/>
    </row>
    <row r="8" spans="1:8" ht="13.5" thickBot="1" x14ac:dyDescent="0.25">
      <c r="A8" s="16" t="s">
        <v>42</v>
      </c>
      <c r="B8" s="3"/>
      <c r="C8" s="778" t="s">
        <v>48</v>
      </c>
      <c r="D8" s="779"/>
      <c r="E8" s="779"/>
      <c r="F8" s="780"/>
    </row>
    <row r="9" spans="1:8" ht="13.5" thickBot="1" x14ac:dyDescent="0.25">
      <c r="A9" s="16" t="s">
        <v>26</v>
      </c>
      <c r="B9" s="3"/>
      <c r="C9" s="778" t="s">
        <v>789</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8.5</v>
      </c>
      <c r="D12" s="784"/>
      <c r="E12" s="3"/>
      <c r="F12" s="3"/>
    </row>
    <row r="13" spans="1:8" ht="13.5" thickBot="1" x14ac:dyDescent="0.25">
      <c r="A13" s="15" t="s">
        <v>20</v>
      </c>
      <c r="B13" s="3"/>
      <c r="C13" s="783">
        <v>8.5</v>
      </c>
      <c r="D13" s="784"/>
      <c r="E13" s="3"/>
      <c r="F13" s="3"/>
    </row>
    <row r="14" spans="1:8" ht="13.5" thickBot="1" x14ac:dyDescent="0.25">
      <c r="A14" s="16" t="s">
        <v>1</v>
      </c>
      <c r="B14" s="3"/>
      <c r="C14" s="783">
        <v>3.0859999999999999</v>
      </c>
      <c r="D14" s="784"/>
      <c r="E14" s="3"/>
      <c r="F14" s="3"/>
    </row>
    <row r="15" spans="1:8" ht="3" customHeight="1" thickBot="1" x14ac:dyDescent="0.25">
      <c r="A15" s="10"/>
      <c r="B15" s="3"/>
      <c r="C15" s="12"/>
      <c r="D15" s="12"/>
      <c r="E15" s="11"/>
      <c r="F15" s="11"/>
    </row>
    <row r="16" spans="1:8" ht="13.5" thickBot="1" x14ac:dyDescent="0.25">
      <c r="A16" s="15" t="s">
        <v>18</v>
      </c>
      <c r="B16" s="11"/>
      <c r="C16" s="778" t="s">
        <v>930</v>
      </c>
      <c r="D16" s="779"/>
      <c r="E16" s="779"/>
      <c r="F16" s="780"/>
    </row>
    <row r="17" spans="1:8" ht="13.5" thickBot="1" x14ac:dyDescent="0.25">
      <c r="A17" s="16" t="s">
        <v>19</v>
      </c>
      <c r="B17" s="3"/>
      <c r="C17" s="778" t="s">
        <v>912</v>
      </c>
      <c r="D17" s="779"/>
      <c r="E17" s="779"/>
      <c r="F17" s="78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22"/>
      <c r="D22" s="22" t="s">
        <v>55</v>
      </c>
      <c r="E22" s="55">
        <v>8500</v>
      </c>
      <c r="F22" s="55">
        <v>3086.4</v>
      </c>
    </row>
    <row r="23" spans="1:8" ht="13.5" thickBot="1" x14ac:dyDescent="0.25">
      <c r="A23" s="23" t="s">
        <v>11</v>
      </c>
      <c r="B23" s="24"/>
      <c r="C23" s="24"/>
      <c r="D23" s="24"/>
      <c r="E23" s="61">
        <f>SUM(E22:E22)</f>
        <v>8500</v>
      </c>
      <c r="F23" s="61">
        <f>F22</f>
        <v>3086.4</v>
      </c>
    </row>
    <row r="24" spans="1:8" ht="13.5" thickBot="1" x14ac:dyDescent="0.25">
      <c r="A24" s="33" t="s">
        <v>12</v>
      </c>
      <c r="B24" s="31"/>
      <c r="C24" s="31"/>
      <c r="D24" s="31"/>
      <c r="E24" s="56"/>
      <c r="F24" s="57"/>
    </row>
    <row r="25" spans="1:8" ht="13.5" thickBot="1" x14ac:dyDescent="0.25">
      <c r="A25" s="26" t="s">
        <v>13</v>
      </c>
      <c r="B25" s="24"/>
      <c r="C25" s="24"/>
      <c r="D25" s="24"/>
      <c r="E25" s="58">
        <f>E24+E23</f>
        <v>8500</v>
      </c>
      <c r="F25" s="58">
        <f>F23</f>
        <v>3086.4</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12" t="s">
        <v>22</v>
      </c>
      <c r="B30" s="812"/>
      <c r="C30" s="812"/>
      <c r="D30" s="174" t="s">
        <v>15</v>
      </c>
      <c r="E30" s="175" t="s">
        <v>910</v>
      </c>
      <c r="F30" s="29" t="s">
        <v>909</v>
      </c>
    </row>
    <row r="31" spans="1:8" ht="22.5" x14ac:dyDescent="0.2">
      <c r="A31" s="822" t="s">
        <v>179</v>
      </c>
      <c r="B31" s="822"/>
      <c r="C31" s="822"/>
      <c r="D31" s="211" t="s">
        <v>178</v>
      </c>
      <c r="E31" s="63" t="s">
        <v>364</v>
      </c>
      <c r="F31" s="63">
        <v>6</v>
      </c>
    </row>
    <row r="32" spans="1:8" ht="74.25" customHeight="1" x14ac:dyDescent="0.2">
      <c r="A32" s="822"/>
      <c r="B32" s="822"/>
      <c r="C32" s="822"/>
      <c r="D32" s="45" t="s">
        <v>180</v>
      </c>
      <c r="E32" s="63">
        <v>44400</v>
      </c>
      <c r="F32" s="63">
        <v>21300</v>
      </c>
    </row>
    <row r="33" spans="1:8" ht="12" customHeight="1" x14ac:dyDescent="0.2">
      <c r="A33" s="6" t="s">
        <v>16</v>
      </c>
      <c r="E33" s="20"/>
      <c r="F33" s="20"/>
    </row>
    <row r="34" spans="1:8" ht="222.75" customHeight="1" x14ac:dyDescent="0.2">
      <c r="A34" s="34" t="s">
        <v>17</v>
      </c>
      <c r="B34" s="922" t="s">
        <v>931</v>
      </c>
      <c r="C34" s="923"/>
      <c r="D34" s="923"/>
      <c r="E34" s="923"/>
      <c r="F34" s="923"/>
      <c r="G34" s="19"/>
      <c r="H34" s="19"/>
    </row>
    <row r="35" spans="1:8" ht="12" customHeight="1" x14ac:dyDescent="0.2"/>
    <row r="36" spans="1:8" ht="33.75" customHeight="1" x14ac:dyDescent="0.2">
      <c r="A36" s="34" t="s">
        <v>29</v>
      </c>
      <c r="B36" s="785"/>
      <c r="C36" s="786"/>
      <c r="D36" s="786"/>
      <c r="E36" s="786"/>
      <c r="F36" s="787"/>
    </row>
  </sheetData>
  <mergeCells count="12">
    <mergeCell ref="C14:D14"/>
    <mergeCell ref="B36:F36"/>
    <mergeCell ref="C16:F16"/>
    <mergeCell ref="C17:F17"/>
    <mergeCell ref="A30:C30"/>
    <mergeCell ref="A31:C32"/>
    <mergeCell ref="B34:F3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39"/>
  <sheetViews>
    <sheetView topLeftCell="A4" workbookViewId="0">
      <selection activeCell="B39" sqref="B39:F39"/>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7" ht="15.75" x14ac:dyDescent="0.25">
      <c r="A1" s="64" t="s">
        <v>4</v>
      </c>
      <c r="B1" s="64"/>
      <c r="C1" s="65"/>
      <c r="D1" s="65"/>
      <c r="E1" s="65"/>
      <c r="F1" s="65"/>
      <c r="G1" s="65"/>
    </row>
    <row r="2" spans="1:7" ht="16.5" thickBot="1" x14ac:dyDescent="0.3">
      <c r="A2" s="67"/>
      <c r="B2" s="68"/>
    </row>
    <row r="3" spans="1:7" ht="13.5" thickBot="1" x14ac:dyDescent="0.25">
      <c r="A3" s="69"/>
      <c r="B3" s="69"/>
      <c r="C3" s="70" t="s">
        <v>24</v>
      </c>
      <c r="D3" s="888" t="s">
        <v>3</v>
      </c>
      <c r="E3" s="888"/>
      <c r="F3" s="888"/>
      <c r="G3" s="888"/>
    </row>
    <row r="4" spans="1:7" ht="13.5" thickBot="1" x14ac:dyDescent="0.25">
      <c r="A4" s="71" t="s">
        <v>0</v>
      </c>
      <c r="B4" s="69"/>
      <c r="C4" s="72">
        <v>3</v>
      </c>
      <c r="D4" s="889" t="s">
        <v>32</v>
      </c>
      <c r="E4" s="889"/>
      <c r="F4" s="889"/>
      <c r="G4" s="889"/>
    </row>
    <row r="5" spans="1:7" ht="13.5" thickBot="1" x14ac:dyDescent="0.25">
      <c r="A5" s="16" t="s">
        <v>663</v>
      </c>
      <c r="B5" s="69"/>
      <c r="C5" s="74" t="s">
        <v>69</v>
      </c>
      <c r="D5" s="105" t="s">
        <v>70</v>
      </c>
      <c r="E5" s="106"/>
      <c r="F5" s="106"/>
      <c r="G5" s="107"/>
    </row>
    <row r="6" spans="1:7" ht="13.5" thickBot="1" x14ac:dyDescent="0.25">
      <c r="A6" s="78"/>
      <c r="B6" s="69"/>
      <c r="C6" s="69"/>
      <c r="D6" s="69"/>
      <c r="E6" s="69"/>
      <c r="F6" s="69"/>
    </row>
    <row r="7" spans="1:7" ht="13.5" thickBot="1" x14ac:dyDescent="0.25">
      <c r="A7" s="71" t="s">
        <v>21</v>
      </c>
      <c r="B7" s="69"/>
      <c r="C7" s="892" t="s">
        <v>64</v>
      </c>
      <c r="D7" s="892"/>
      <c r="E7" s="892"/>
      <c r="F7" s="892"/>
      <c r="G7" s="892"/>
    </row>
    <row r="8" spans="1:7" ht="13.5" thickBot="1" x14ac:dyDescent="0.25">
      <c r="A8" s="73" t="s">
        <v>42</v>
      </c>
      <c r="B8" s="69"/>
      <c r="C8" s="892" t="s">
        <v>48</v>
      </c>
      <c r="D8" s="892"/>
      <c r="E8" s="892"/>
      <c r="F8" s="892"/>
      <c r="G8" s="892"/>
    </row>
    <row r="9" spans="1:7" ht="13.5" thickBot="1" x14ac:dyDescent="0.25">
      <c r="A9" s="73" t="s">
        <v>26</v>
      </c>
      <c r="B9" s="69"/>
      <c r="C9" s="892" t="s">
        <v>65</v>
      </c>
      <c r="D9" s="892"/>
      <c r="E9" s="892"/>
      <c r="F9" s="892"/>
      <c r="G9" s="892"/>
    </row>
    <row r="10" spans="1:7" ht="13.5" thickBot="1" x14ac:dyDescent="0.25">
      <c r="A10" s="78"/>
      <c r="B10" s="69"/>
      <c r="C10" s="69"/>
      <c r="D10" s="69"/>
      <c r="E10" s="69"/>
      <c r="F10" s="69"/>
    </row>
    <row r="11" spans="1:7" ht="13.5" thickBot="1" x14ac:dyDescent="0.25">
      <c r="A11" s="78"/>
      <c r="B11" s="69"/>
      <c r="C11" s="888" t="s">
        <v>28</v>
      </c>
      <c r="D11" s="888"/>
      <c r="E11" s="69"/>
      <c r="F11" s="69"/>
    </row>
    <row r="12" spans="1:7" ht="13.5" thickBot="1" x14ac:dyDescent="0.25">
      <c r="A12" s="81" t="s">
        <v>2</v>
      </c>
      <c r="B12" s="69"/>
      <c r="C12" s="892">
        <v>0</v>
      </c>
      <c r="D12" s="892"/>
      <c r="E12" s="69"/>
      <c r="F12" s="69"/>
    </row>
    <row r="13" spans="1:7" ht="13.5" thickBot="1" x14ac:dyDescent="0.25">
      <c r="A13" s="71" t="s">
        <v>20</v>
      </c>
      <c r="B13" s="69"/>
      <c r="C13" s="892">
        <v>0</v>
      </c>
      <c r="D13" s="892"/>
      <c r="E13" s="69"/>
      <c r="F13" s="69"/>
    </row>
    <row r="14" spans="1:7" ht="13.5" thickBot="1" x14ac:dyDescent="0.25">
      <c r="A14" s="73" t="s">
        <v>1</v>
      </c>
      <c r="B14" s="69"/>
      <c r="C14" s="892">
        <v>0</v>
      </c>
      <c r="D14" s="892"/>
      <c r="E14" s="69"/>
      <c r="F14" s="69"/>
    </row>
    <row r="15" spans="1:7" ht="13.5" thickBot="1" x14ac:dyDescent="0.25">
      <c r="A15" s="82"/>
      <c r="B15" s="69"/>
      <c r="C15" s="83"/>
      <c r="D15" s="83"/>
      <c r="E15" s="84"/>
      <c r="F15" s="84"/>
      <c r="G15" s="85"/>
    </row>
    <row r="16" spans="1:7" ht="13.5" thickBot="1" x14ac:dyDescent="0.25">
      <c r="A16" s="71" t="s">
        <v>18</v>
      </c>
      <c r="B16" s="84"/>
      <c r="C16" s="892" t="s">
        <v>824</v>
      </c>
      <c r="D16" s="892"/>
      <c r="E16" s="892"/>
      <c r="F16" s="892"/>
      <c r="G16" s="892"/>
    </row>
    <row r="17" spans="1:7" ht="13.5" thickBot="1" x14ac:dyDescent="0.25">
      <c r="A17" s="73" t="s">
        <v>19</v>
      </c>
      <c r="B17" s="69"/>
      <c r="C17" s="892" t="s">
        <v>594</v>
      </c>
      <c r="D17" s="892"/>
      <c r="E17" s="892"/>
      <c r="F17" s="892"/>
      <c r="G17" s="892"/>
    </row>
    <row r="18" spans="1:7" x14ac:dyDescent="0.2">
      <c r="B18" s="69"/>
    </row>
    <row r="19" spans="1:7" ht="15.75" x14ac:dyDescent="0.25">
      <c r="A19" s="64" t="s">
        <v>5</v>
      </c>
      <c r="B19" s="64"/>
      <c r="C19" s="65"/>
      <c r="D19" s="65"/>
      <c r="E19" s="65"/>
      <c r="F19" s="65"/>
      <c r="G19" s="65"/>
    </row>
    <row r="20" spans="1:7" ht="15.75" x14ac:dyDescent="0.25">
      <c r="A20" s="67"/>
      <c r="C20" s="85"/>
      <c r="D20" s="85"/>
      <c r="E20" s="85"/>
      <c r="F20" s="85"/>
      <c r="G20" s="85"/>
    </row>
    <row r="21" spans="1:7" x14ac:dyDescent="0.2">
      <c r="A21" s="86" t="s">
        <v>23</v>
      </c>
      <c r="B21" s="87" t="s">
        <v>6</v>
      </c>
      <c r="C21" s="87" t="s">
        <v>7</v>
      </c>
      <c r="D21" s="87" t="s">
        <v>8</v>
      </c>
      <c r="E21" s="87" t="s">
        <v>9</v>
      </c>
      <c r="F21" s="87" t="s">
        <v>10</v>
      </c>
    </row>
    <row r="22" spans="1:7" x14ac:dyDescent="0.2">
      <c r="A22" s="88"/>
      <c r="B22" s="88"/>
      <c r="C22" s="88"/>
      <c r="D22" s="88"/>
      <c r="E22" s="88"/>
      <c r="F22" s="88"/>
    </row>
    <row r="23" spans="1:7" ht="13.5" thickBot="1" x14ac:dyDescent="0.25">
      <c r="A23" s="88"/>
      <c r="B23" s="88"/>
      <c r="C23" s="88"/>
      <c r="D23" s="88"/>
      <c r="E23" s="88"/>
      <c r="F23" s="88"/>
    </row>
    <row r="24" spans="1:7" ht="13.5" thickBot="1" x14ac:dyDescent="0.25">
      <c r="A24" s="89" t="s">
        <v>11</v>
      </c>
      <c r="B24" s="90"/>
      <c r="C24" s="90"/>
      <c r="D24" s="90"/>
      <c r="E24" s="90">
        <v>0</v>
      </c>
      <c r="F24" s="91">
        <v>0</v>
      </c>
    </row>
    <row r="25" spans="1:7" ht="13.5" thickBot="1" x14ac:dyDescent="0.25">
      <c r="A25" s="89" t="s">
        <v>12</v>
      </c>
      <c r="B25" s="90">
        <v>0</v>
      </c>
      <c r="C25" s="90"/>
      <c r="D25" s="90"/>
      <c r="E25" s="90">
        <v>0</v>
      </c>
      <c r="F25" s="91">
        <v>0</v>
      </c>
    </row>
    <row r="26" spans="1:7" ht="13.5" thickBot="1" x14ac:dyDescent="0.25">
      <c r="A26" s="92" t="s">
        <v>13</v>
      </c>
      <c r="B26" s="90" t="s">
        <v>67</v>
      </c>
      <c r="C26" s="90" t="s">
        <v>67</v>
      </c>
      <c r="D26" s="90" t="s">
        <v>67</v>
      </c>
      <c r="E26" s="90"/>
      <c r="F26" s="91">
        <v>0</v>
      </c>
    </row>
    <row r="29" spans="1:7" ht="15.75" x14ac:dyDescent="0.25">
      <c r="A29" s="64" t="s">
        <v>14</v>
      </c>
      <c r="B29" s="65"/>
      <c r="C29" s="65"/>
      <c r="D29" s="65"/>
      <c r="E29" s="65"/>
      <c r="F29" s="65"/>
      <c r="G29" s="65"/>
    </row>
    <row r="30" spans="1:7" x14ac:dyDescent="0.2">
      <c r="A30" s="93"/>
    </row>
    <row r="31" spans="1:7" ht="22.5" x14ac:dyDescent="0.2">
      <c r="A31" s="929" t="s">
        <v>22</v>
      </c>
      <c r="B31" s="929"/>
      <c r="C31" s="929"/>
      <c r="D31" s="172" t="s">
        <v>15</v>
      </c>
      <c r="E31" s="175" t="s">
        <v>910</v>
      </c>
      <c r="F31" s="29" t="s">
        <v>909</v>
      </c>
    </row>
    <row r="32" spans="1:7" ht="57.75" customHeight="1" x14ac:dyDescent="0.2">
      <c r="A32" s="925" t="s">
        <v>75</v>
      </c>
      <c r="B32" s="925"/>
      <c r="C32" s="925"/>
      <c r="D32" s="122" t="s">
        <v>76</v>
      </c>
      <c r="E32" s="104">
        <v>1</v>
      </c>
      <c r="F32" s="104">
        <v>1</v>
      </c>
    </row>
    <row r="33" spans="1:7" ht="32.85" customHeight="1" x14ac:dyDescent="0.2">
      <c r="A33" s="926" t="s">
        <v>71</v>
      </c>
      <c r="B33" s="926"/>
      <c r="C33" s="926"/>
      <c r="D33" s="570" t="s">
        <v>72</v>
      </c>
      <c r="E33" s="571">
        <v>0.75</v>
      </c>
      <c r="F33" s="571">
        <v>0.39</v>
      </c>
    </row>
    <row r="34" spans="1:7" ht="32.85" customHeight="1" x14ac:dyDescent="0.2">
      <c r="A34" s="924" t="s">
        <v>240</v>
      </c>
      <c r="B34" s="924"/>
      <c r="C34" s="924"/>
      <c r="D34" s="189" t="s">
        <v>575</v>
      </c>
      <c r="E34" s="572" t="s">
        <v>241</v>
      </c>
      <c r="F34" s="572" t="s">
        <v>241</v>
      </c>
    </row>
    <row r="35" spans="1:7" x14ac:dyDescent="0.2">
      <c r="E35" s="97"/>
      <c r="F35" s="97"/>
      <c r="G35" s="97"/>
    </row>
    <row r="36" spans="1:7" x14ac:dyDescent="0.2">
      <c r="A36" s="98" t="s">
        <v>16</v>
      </c>
    </row>
    <row r="37" spans="1:7" ht="60" x14ac:dyDescent="0.2">
      <c r="A37" s="99" t="s">
        <v>17</v>
      </c>
      <c r="B37" s="927" t="s">
        <v>593</v>
      </c>
      <c r="C37" s="927"/>
      <c r="D37" s="927"/>
      <c r="E37" s="927"/>
      <c r="F37" s="927"/>
    </row>
    <row r="39" spans="1:7" ht="24" x14ac:dyDescent="0.2">
      <c r="A39" s="99" t="s">
        <v>29</v>
      </c>
      <c r="B39" s="928"/>
      <c r="C39" s="928"/>
      <c r="D39" s="928"/>
      <c r="E39" s="928"/>
      <c r="F39" s="928"/>
    </row>
  </sheetData>
  <sheetProtection selectLockedCells="1" selectUnlockedCells="1"/>
  <mergeCells count="17">
    <mergeCell ref="A31:C31"/>
    <mergeCell ref="D3:G3"/>
    <mergeCell ref="D4:G4"/>
    <mergeCell ref="C7:G7"/>
    <mergeCell ref="C8:G8"/>
    <mergeCell ref="C9:G9"/>
    <mergeCell ref="C11:D11"/>
    <mergeCell ref="C12:D12"/>
    <mergeCell ref="C13:D13"/>
    <mergeCell ref="C14:D14"/>
    <mergeCell ref="C16:G16"/>
    <mergeCell ref="C17:G17"/>
    <mergeCell ref="A34:C34"/>
    <mergeCell ref="A32:C32"/>
    <mergeCell ref="A33:C33"/>
    <mergeCell ref="B37:F37"/>
    <mergeCell ref="B39:F39"/>
  </mergeCells>
  <pageMargins left="0.7" right="0.7" top="0.75" bottom="0.75" header="0.3" footer="0.3"/>
  <pageSetup paperSize="9" scale="76" firstPageNumber="0" fitToHeight="0" orientation="portrait"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9"/>
  <sheetViews>
    <sheetView showGridLines="0" workbookViewId="0">
      <selection activeCell="B38" sqref="B38"/>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3</v>
      </c>
      <c r="D4" s="50" t="s">
        <v>32</v>
      </c>
      <c r="E4" s="51"/>
      <c r="F4" s="52"/>
    </row>
    <row r="5" spans="1:8" ht="13.5" thickBot="1" x14ac:dyDescent="0.25">
      <c r="A5" s="16" t="s">
        <v>663</v>
      </c>
      <c r="B5" s="3"/>
      <c r="C5" s="42" t="s">
        <v>571</v>
      </c>
      <c r="D5" s="36" t="s">
        <v>81</v>
      </c>
      <c r="E5" s="37"/>
      <c r="F5" s="38"/>
    </row>
    <row r="6" spans="1:8" ht="13.5" thickBot="1" x14ac:dyDescent="0.25">
      <c r="A6" s="4"/>
      <c r="B6" s="3"/>
      <c r="C6" s="3"/>
      <c r="D6" s="3"/>
      <c r="E6" s="3"/>
      <c r="F6" s="3"/>
    </row>
    <row r="7" spans="1:8" ht="13.5" thickBot="1" x14ac:dyDescent="0.25">
      <c r="A7" s="15" t="s">
        <v>21</v>
      </c>
      <c r="B7" s="3"/>
      <c r="C7" s="9" t="s">
        <v>83</v>
      </c>
      <c r="D7" s="8"/>
      <c r="E7" s="8"/>
      <c r="F7" s="8"/>
    </row>
    <row r="8" spans="1:8" ht="13.5" thickBot="1" x14ac:dyDescent="0.25">
      <c r="A8" s="16" t="s">
        <v>42</v>
      </c>
      <c r="B8" s="3"/>
      <c r="C8" s="778" t="s">
        <v>48</v>
      </c>
      <c r="D8" s="779"/>
      <c r="E8" s="779"/>
      <c r="F8" s="779"/>
    </row>
    <row r="9" spans="1:8" ht="13.5" thickBot="1" x14ac:dyDescent="0.25">
      <c r="A9" s="16" t="s">
        <v>26</v>
      </c>
      <c r="B9" s="3"/>
      <c r="C9" s="778" t="s">
        <v>84</v>
      </c>
      <c r="D9" s="779"/>
      <c r="E9" s="779"/>
      <c r="F9" s="779"/>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33.9</v>
      </c>
      <c r="D12" s="784"/>
      <c r="E12" s="3"/>
      <c r="F12" s="3"/>
    </row>
    <row r="13" spans="1:8" ht="13.5" thickBot="1" x14ac:dyDescent="0.25">
      <c r="A13" s="15" t="s">
        <v>20</v>
      </c>
      <c r="B13" s="3"/>
      <c r="C13" s="783">
        <v>33.9</v>
      </c>
      <c r="D13" s="784"/>
      <c r="E13" s="3"/>
      <c r="F13" s="3"/>
    </row>
    <row r="14" spans="1:8" ht="13.5" thickBot="1" x14ac:dyDescent="0.25">
      <c r="A14" s="16" t="s">
        <v>1</v>
      </c>
      <c r="B14" s="3"/>
      <c r="C14" s="783">
        <v>16.504999999999999</v>
      </c>
      <c r="D14" s="784"/>
      <c r="E14" s="3"/>
      <c r="F14" s="3"/>
    </row>
    <row r="15" spans="1:8" ht="3" customHeight="1" thickBot="1" x14ac:dyDescent="0.25">
      <c r="A15" s="10"/>
      <c r="B15" s="3"/>
      <c r="C15" s="12"/>
      <c r="D15" s="12"/>
      <c r="E15" s="11"/>
      <c r="F15" s="11"/>
    </row>
    <row r="16" spans="1:8" ht="13.5" thickBot="1" x14ac:dyDescent="0.25">
      <c r="A16" s="15" t="s">
        <v>18</v>
      </c>
      <c r="B16" s="11"/>
      <c r="C16" s="778" t="s">
        <v>1123</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30"/>
      <c r="B22" s="62">
        <v>620</v>
      </c>
      <c r="C22" s="22"/>
      <c r="D22" s="22" t="s">
        <v>57</v>
      </c>
      <c r="E22" s="55">
        <v>8400</v>
      </c>
      <c r="F22" s="55">
        <v>4008.71</v>
      </c>
    </row>
    <row r="23" spans="1:8" x14ac:dyDescent="0.2">
      <c r="A23" s="30"/>
      <c r="B23" s="62">
        <v>630</v>
      </c>
      <c r="C23" s="22"/>
      <c r="D23" s="22" t="s">
        <v>55</v>
      </c>
      <c r="E23" s="55">
        <v>25400</v>
      </c>
      <c r="F23" s="55">
        <v>12496.63</v>
      </c>
    </row>
    <row r="24" spans="1:8" ht="13.5" thickBot="1" x14ac:dyDescent="0.25">
      <c r="A24" s="22"/>
      <c r="B24" s="62">
        <v>640</v>
      </c>
      <c r="C24" s="32"/>
      <c r="D24" s="22" t="s">
        <v>56</v>
      </c>
      <c r="E24" s="55">
        <v>100</v>
      </c>
      <c r="F24" s="55">
        <v>0</v>
      </c>
    </row>
    <row r="25" spans="1:8" ht="13.5" thickBot="1" x14ac:dyDescent="0.25">
      <c r="A25" s="23" t="s">
        <v>11</v>
      </c>
      <c r="B25" s="24"/>
      <c r="C25" s="24"/>
      <c r="D25" s="24"/>
      <c r="E25" s="61">
        <f>SUM(E22:E24)</f>
        <v>33900</v>
      </c>
      <c r="F25" s="61">
        <f>SUM(F22:F24)</f>
        <v>16505.34</v>
      </c>
    </row>
    <row r="26" spans="1:8" ht="13.5" thickBot="1" x14ac:dyDescent="0.25">
      <c r="A26" s="33" t="s">
        <v>12</v>
      </c>
      <c r="B26" s="31"/>
      <c r="C26" s="31"/>
      <c r="D26" s="31"/>
      <c r="E26" s="56"/>
      <c r="F26" s="57"/>
    </row>
    <row r="27" spans="1:8" ht="13.5" thickBot="1" x14ac:dyDescent="0.25">
      <c r="A27" s="26" t="s">
        <v>13</v>
      </c>
      <c r="B27" s="24"/>
      <c r="C27" s="24"/>
      <c r="D27" s="24"/>
      <c r="E27" s="58">
        <f>E26+E25</f>
        <v>33900</v>
      </c>
      <c r="F27" s="58">
        <f>F26+F25</f>
        <v>16505.34</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795" t="s">
        <v>22</v>
      </c>
      <c r="B32" s="796"/>
      <c r="C32" s="797"/>
      <c r="D32" s="174" t="s">
        <v>15</v>
      </c>
      <c r="E32" s="175" t="s">
        <v>910</v>
      </c>
      <c r="F32" s="29" t="s">
        <v>909</v>
      </c>
    </row>
    <row r="33" spans="1:8" ht="68.25" customHeight="1" x14ac:dyDescent="0.2">
      <c r="A33" s="788" t="s">
        <v>82</v>
      </c>
      <c r="B33" s="789"/>
      <c r="C33" s="790"/>
      <c r="D33" s="45" t="s">
        <v>574</v>
      </c>
      <c r="E33" s="44">
        <v>4</v>
      </c>
      <c r="F33" s="44">
        <v>3</v>
      </c>
    </row>
    <row r="34" spans="1:8" ht="57.75" customHeight="1" x14ac:dyDescent="0.2">
      <c r="A34" s="820"/>
      <c r="B34" s="933"/>
      <c r="C34" s="821"/>
      <c r="D34" s="45" t="s">
        <v>573</v>
      </c>
      <c r="E34" s="44">
        <v>4</v>
      </c>
      <c r="F34" s="44">
        <v>3</v>
      </c>
    </row>
    <row r="35" spans="1:8" ht="55.5" customHeight="1" x14ac:dyDescent="0.2">
      <c r="A35" s="791"/>
      <c r="B35" s="792"/>
      <c r="C35" s="793"/>
      <c r="D35" s="45" t="s">
        <v>572</v>
      </c>
      <c r="E35" s="44">
        <v>8</v>
      </c>
      <c r="F35" s="44">
        <v>3.875</v>
      </c>
    </row>
    <row r="36" spans="1:8" ht="27.75" customHeight="1" x14ac:dyDescent="0.2">
      <c r="A36" s="6" t="s">
        <v>16</v>
      </c>
      <c r="E36" s="20"/>
      <c r="F36" s="20"/>
    </row>
    <row r="37" spans="1:8" ht="228" customHeight="1" x14ac:dyDescent="0.2">
      <c r="A37" s="34" t="s">
        <v>17</v>
      </c>
      <c r="B37" s="930" t="s">
        <v>1124</v>
      </c>
      <c r="C37" s="931"/>
      <c r="D37" s="931"/>
      <c r="E37" s="931"/>
      <c r="F37" s="932"/>
      <c r="G37" s="19"/>
      <c r="H37" s="19"/>
    </row>
    <row r="38" spans="1:8" ht="21.75" customHeight="1" x14ac:dyDescent="0.2"/>
    <row r="39" spans="1:8" ht="28.5" customHeight="1" x14ac:dyDescent="0.2">
      <c r="A39" s="34" t="s">
        <v>29</v>
      </c>
      <c r="B39" s="902"/>
      <c r="C39" s="903"/>
      <c r="D39" s="903"/>
      <c r="E39" s="903"/>
      <c r="F39" s="904"/>
    </row>
  </sheetData>
  <mergeCells count="12">
    <mergeCell ref="C14:D14"/>
    <mergeCell ref="C8:F8"/>
    <mergeCell ref="C9:F9"/>
    <mergeCell ref="C11:D11"/>
    <mergeCell ref="C12:D12"/>
    <mergeCell ref="C13:D13"/>
    <mergeCell ref="B37:F37"/>
    <mergeCell ref="B39:F39"/>
    <mergeCell ref="A33:C35"/>
    <mergeCell ref="C16:F16"/>
    <mergeCell ref="C17:F17"/>
    <mergeCell ref="A32:C32"/>
  </mergeCells>
  <pageMargins left="0.7" right="0.7" top="0.75" bottom="0.75" header="0.3" footer="0.3"/>
  <pageSetup paperSize="9" scale="94"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8"/>
  <sheetViews>
    <sheetView showGridLines="0" workbookViewId="0">
      <selection activeCell="H36" sqref="H36"/>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3</v>
      </c>
      <c r="D4" s="50" t="s">
        <v>32</v>
      </c>
      <c r="E4" s="51"/>
      <c r="F4" s="52"/>
    </row>
    <row r="5" spans="1:8" ht="13.5" thickBot="1" x14ac:dyDescent="0.25">
      <c r="A5" s="16" t="s">
        <v>663</v>
      </c>
      <c r="B5" s="3"/>
      <c r="C5" s="42" t="s">
        <v>576</v>
      </c>
      <c r="D5" s="36" t="s">
        <v>90</v>
      </c>
      <c r="E5" s="37"/>
      <c r="F5" s="38"/>
    </row>
    <row r="6" spans="1:8" ht="13.5" thickBot="1" x14ac:dyDescent="0.25">
      <c r="A6" s="4"/>
      <c r="B6" s="3"/>
      <c r="C6" s="3"/>
      <c r="D6" s="3"/>
      <c r="E6" s="3"/>
      <c r="F6" s="3"/>
    </row>
    <row r="7" spans="1:8" ht="13.5" thickBot="1" x14ac:dyDescent="0.25">
      <c r="A7" s="15" t="s">
        <v>21</v>
      </c>
      <c r="B7" s="3"/>
      <c r="C7" s="9" t="s">
        <v>83</v>
      </c>
      <c r="D7" s="8"/>
      <c r="E7" s="8"/>
      <c r="F7" s="53"/>
    </row>
    <row r="8" spans="1:8" ht="13.5" thickBot="1" x14ac:dyDescent="0.25">
      <c r="A8" s="16" t="s">
        <v>42</v>
      </c>
      <c r="B8" s="3"/>
      <c r="C8" s="778" t="s">
        <v>48</v>
      </c>
      <c r="D8" s="779"/>
      <c r="E8" s="779"/>
      <c r="F8" s="780"/>
    </row>
    <row r="9" spans="1:8" ht="13.5" thickBot="1" x14ac:dyDescent="0.25">
      <c r="A9" s="16" t="s">
        <v>26</v>
      </c>
      <c r="B9" s="3"/>
      <c r="C9" s="778" t="s">
        <v>84</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7.5</v>
      </c>
      <c r="D12" s="784"/>
      <c r="E12" s="3"/>
      <c r="F12" s="3"/>
    </row>
    <row r="13" spans="1:8" ht="13.5" thickBot="1" x14ac:dyDescent="0.25">
      <c r="A13" s="15" t="s">
        <v>20</v>
      </c>
      <c r="B13" s="3"/>
      <c r="C13" s="783">
        <v>7.5</v>
      </c>
      <c r="D13" s="784"/>
      <c r="E13" s="3"/>
      <c r="F13" s="3"/>
    </row>
    <row r="14" spans="1:8" ht="13.5" thickBot="1" x14ac:dyDescent="0.25">
      <c r="A14" s="16" t="s">
        <v>1</v>
      </c>
      <c r="B14" s="3"/>
      <c r="C14" s="783">
        <v>9.8249999999999993</v>
      </c>
      <c r="D14" s="784"/>
      <c r="E14" s="3"/>
      <c r="F14" s="3"/>
    </row>
    <row r="15" spans="1:8" ht="3" customHeight="1" thickBot="1" x14ac:dyDescent="0.25">
      <c r="A15" s="10"/>
      <c r="B15" s="3"/>
      <c r="C15" s="12"/>
      <c r="D15" s="12"/>
      <c r="E15" s="11"/>
      <c r="F15" s="11"/>
    </row>
    <row r="16" spans="1:8" ht="13.5" thickBot="1" x14ac:dyDescent="0.25">
      <c r="A16" s="15" t="s">
        <v>18</v>
      </c>
      <c r="B16" s="11"/>
      <c r="C16" s="778" t="s">
        <v>1123</v>
      </c>
      <c r="D16" s="779"/>
      <c r="E16" s="779"/>
      <c r="F16" s="780"/>
    </row>
    <row r="17" spans="1:8" ht="13.5" thickBot="1" x14ac:dyDescent="0.25">
      <c r="A17" s="16" t="s">
        <v>19</v>
      </c>
      <c r="B17" s="3"/>
      <c r="C17" s="778" t="s">
        <v>1046</v>
      </c>
      <c r="D17" s="779"/>
      <c r="E17" s="779"/>
      <c r="F17" s="78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55">
        <v>600</v>
      </c>
      <c r="F22" s="55">
        <v>540</v>
      </c>
    </row>
    <row r="23" spans="1:8" x14ac:dyDescent="0.2">
      <c r="A23" s="30"/>
      <c r="B23" s="62">
        <v>620</v>
      </c>
      <c r="C23" s="22"/>
      <c r="D23" s="22" t="s">
        <v>57</v>
      </c>
      <c r="E23" s="55">
        <v>200</v>
      </c>
      <c r="F23" s="55">
        <v>381.09</v>
      </c>
    </row>
    <row r="24" spans="1:8" x14ac:dyDescent="0.2">
      <c r="A24" s="30"/>
      <c r="B24" s="62">
        <v>630</v>
      </c>
      <c r="C24" s="22"/>
      <c r="D24" s="22" t="s">
        <v>55</v>
      </c>
      <c r="E24" s="55">
        <v>6700</v>
      </c>
      <c r="F24" s="55">
        <v>8904.2000000000007</v>
      </c>
    </row>
    <row r="25" spans="1:8" ht="13.5" thickBot="1" x14ac:dyDescent="0.25">
      <c r="A25" s="22"/>
      <c r="B25" s="62"/>
      <c r="C25" s="32"/>
      <c r="D25" s="22"/>
      <c r="E25" s="55"/>
      <c r="F25" s="55"/>
    </row>
    <row r="26" spans="1:8" ht="13.5" thickBot="1" x14ac:dyDescent="0.25">
      <c r="A26" s="23" t="s">
        <v>11</v>
      </c>
      <c r="B26" s="24"/>
      <c r="C26" s="24"/>
      <c r="D26" s="24"/>
      <c r="E26" s="61">
        <f>SUM(E22:E25)</f>
        <v>7500</v>
      </c>
      <c r="F26" s="61">
        <f>SUM(F22:F25)</f>
        <v>9825.2900000000009</v>
      </c>
    </row>
    <row r="27" spans="1:8" ht="13.5" thickBot="1" x14ac:dyDescent="0.25">
      <c r="A27" s="33" t="s">
        <v>12</v>
      </c>
      <c r="B27" s="31"/>
      <c r="C27" s="31"/>
      <c r="D27" s="31"/>
      <c r="E27" s="56"/>
      <c r="F27" s="57"/>
    </row>
    <row r="28" spans="1:8" ht="13.5" thickBot="1" x14ac:dyDescent="0.25">
      <c r="A28" s="26" t="s">
        <v>13</v>
      </c>
      <c r="B28" s="24"/>
      <c r="C28" s="24"/>
      <c r="D28" s="24"/>
      <c r="E28" s="58">
        <f>E27+E26</f>
        <v>7500</v>
      </c>
      <c r="F28" s="58">
        <f>F27+F26</f>
        <v>9825.2900000000009</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795" t="s">
        <v>22</v>
      </c>
      <c r="B33" s="796"/>
      <c r="C33" s="797"/>
      <c r="D33" s="174" t="s">
        <v>15</v>
      </c>
      <c r="E33" s="175" t="s">
        <v>910</v>
      </c>
      <c r="F33" s="29" t="s">
        <v>909</v>
      </c>
    </row>
    <row r="34" spans="1:8" ht="22.5" x14ac:dyDescent="0.2">
      <c r="A34" s="794" t="s">
        <v>91</v>
      </c>
      <c r="B34" s="794"/>
      <c r="C34" s="794"/>
      <c r="D34" s="45" t="s">
        <v>1125</v>
      </c>
      <c r="E34" s="44" t="s">
        <v>33</v>
      </c>
      <c r="F34" s="63" t="s">
        <v>33</v>
      </c>
    </row>
    <row r="35" spans="1:8" ht="27.75" customHeight="1" x14ac:dyDescent="0.2">
      <c r="A35" s="6" t="s">
        <v>16</v>
      </c>
      <c r="E35" s="20"/>
      <c r="F35" s="20"/>
    </row>
    <row r="36" spans="1:8" ht="67.5" x14ac:dyDescent="0.2">
      <c r="A36" s="411" t="s">
        <v>17</v>
      </c>
      <c r="B36" s="785" t="s">
        <v>1126</v>
      </c>
      <c r="C36" s="786"/>
      <c r="D36" s="786"/>
      <c r="E36" s="786"/>
      <c r="F36" s="787"/>
      <c r="G36" s="19"/>
      <c r="H36" s="19"/>
    </row>
    <row r="37" spans="1:8" ht="21.75" customHeight="1" x14ac:dyDescent="0.2"/>
    <row r="38" spans="1:8" ht="28.5" customHeight="1" x14ac:dyDescent="0.2">
      <c r="A38" s="34" t="s">
        <v>29</v>
      </c>
      <c r="B38" s="916" t="s">
        <v>1127</v>
      </c>
      <c r="C38" s="917"/>
      <c r="D38" s="917"/>
      <c r="E38" s="917"/>
      <c r="F38" s="918"/>
    </row>
  </sheetData>
  <mergeCells count="12">
    <mergeCell ref="C14:D14"/>
    <mergeCell ref="C8:F8"/>
    <mergeCell ref="C9:F9"/>
    <mergeCell ref="C11:D11"/>
    <mergeCell ref="C12:D12"/>
    <mergeCell ref="C13:D13"/>
    <mergeCell ref="C16:F16"/>
    <mergeCell ref="C17:F17"/>
    <mergeCell ref="A33:C33"/>
    <mergeCell ref="B36:F36"/>
    <mergeCell ref="B38:F38"/>
    <mergeCell ref="A34:C34"/>
  </mergeCells>
  <pageMargins left="0.7" right="0.7" top="0.75" bottom="0.75" header="0.3" footer="0.3"/>
  <pageSetup paperSize="9" scale="94"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42"/>
  <sheetViews>
    <sheetView workbookViewId="0">
      <selection activeCell="B43" sqref="B43"/>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6" ht="15.75" x14ac:dyDescent="0.25">
      <c r="A1" s="64" t="s">
        <v>4</v>
      </c>
      <c r="B1" s="64"/>
      <c r="C1" s="65"/>
      <c r="D1" s="65"/>
      <c r="E1" s="65"/>
      <c r="F1" s="65"/>
    </row>
    <row r="2" spans="1:6" ht="16.5" thickBot="1" x14ac:dyDescent="0.3">
      <c r="A2" s="67"/>
      <c r="B2" s="68"/>
    </row>
    <row r="3" spans="1:6" ht="13.5" thickBot="1" x14ac:dyDescent="0.25">
      <c r="A3" s="69"/>
      <c r="B3" s="69"/>
      <c r="C3" s="123" t="s">
        <v>24</v>
      </c>
      <c r="D3" s="934" t="s">
        <v>3</v>
      </c>
      <c r="E3" s="934"/>
      <c r="F3" s="935"/>
    </row>
    <row r="4" spans="1:6" ht="13.5" thickBot="1" x14ac:dyDescent="0.25">
      <c r="A4" s="71" t="s">
        <v>0</v>
      </c>
      <c r="B4" s="69"/>
      <c r="C4" s="124">
        <v>3</v>
      </c>
      <c r="D4" s="110" t="s">
        <v>32</v>
      </c>
      <c r="E4" s="111"/>
      <c r="F4" s="125"/>
    </row>
    <row r="5" spans="1:6" ht="32.25" customHeight="1" thickBot="1" x14ac:dyDescent="0.25">
      <c r="A5" s="602" t="s">
        <v>663</v>
      </c>
      <c r="B5" s="69"/>
      <c r="C5" s="575" t="s">
        <v>581</v>
      </c>
      <c r="D5" s="938" t="s">
        <v>582</v>
      </c>
      <c r="E5" s="939"/>
      <c r="F5" s="940"/>
    </row>
    <row r="6" spans="1:6" ht="13.5" thickBot="1" x14ac:dyDescent="0.25">
      <c r="A6" s="78"/>
      <c r="B6" s="69"/>
      <c r="C6" s="69"/>
      <c r="D6" s="69"/>
      <c r="E6" s="69"/>
      <c r="F6" s="69"/>
    </row>
    <row r="7" spans="1:6" ht="13.5" thickBot="1" x14ac:dyDescent="0.25">
      <c r="A7" s="15" t="s">
        <v>21</v>
      </c>
      <c r="B7" s="3"/>
      <c r="C7" s="9" t="s">
        <v>577</v>
      </c>
      <c r="D7" s="8"/>
      <c r="E7" s="8"/>
      <c r="F7" s="53"/>
    </row>
    <row r="8" spans="1:6" ht="13.5" thickBot="1" x14ac:dyDescent="0.25">
      <c r="A8" s="16" t="s">
        <v>42</v>
      </c>
      <c r="B8" s="3"/>
      <c r="C8" s="778" t="s">
        <v>48</v>
      </c>
      <c r="D8" s="779"/>
      <c r="E8" s="779"/>
      <c r="F8" s="780"/>
    </row>
    <row r="9" spans="1:6" ht="13.5" thickBot="1" x14ac:dyDescent="0.25">
      <c r="A9" s="16" t="s">
        <v>26</v>
      </c>
      <c r="B9" s="3"/>
      <c r="C9" s="778" t="s">
        <v>578</v>
      </c>
      <c r="D9" s="779"/>
      <c r="E9" s="779"/>
      <c r="F9" s="780"/>
    </row>
    <row r="10" spans="1:6" ht="13.5" thickBot="1" x14ac:dyDescent="0.25">
      <c r="A10" s="78"/>
      <c r="B10" s="69"/>
      <c r="C10" s="69"/>
      <c r="D10" s="69"/>
      <c r="E10" s="69"/>
      <c r="F10" s="69"/>
    </row>
    <row r="11" spans="1:6" ht="13.5" thickBot="1" x14ac:dyDescent="0.25">
      <c r="A11" s="78"/>
      <c r="B11" s="69"/>
      <c r="C11" s="888" t="s">
        <v>28</v>
      </c>
      <c r="D11" s="888"/>
      <c r="E11" s="69"/>
      <c r="F11" s="69"/>
    </row>
    <row r="12" spans="1:6" ht="13.5" thickBot="1" x14ac:dyDescent="0.25">
      <c r="A12" s="81" t="s">
        <v>2</v>
      </c>
      <c r="B12" s="69"/>
      <c r="C12" s="936">
        <v>36.299999999999997</v>
      </c>
      <c r="D12" s="937"/>
      <c r="E12" s="69"/>
      <c r="F12" s="69"/>
    </row>
    <row r="13" spans="1:6" ht="13.5" thickBot="1" x14ac:dyDescent="0.25">
      <c r="A13" s="71" t="s">
        <v>20</v>
      </c>
      <c r="B13" s="69"/>
      <c r="C13" s="936">
        <v>36.299999999999997</v>
      </c>
      <c r="D13" s="937"/>
      <c r="E13" s="69"/>
      <c r="F13" s="69"/>
    </row>
    <row r="14" spans="1:6" ht="13.5" thickBot="1" x14ac:dyDescent="0.25">
      <c r="A14" s="73" t="s">
        <v>1</v>
      </c>
      <c r="B14" s="69"/>
      <c r="C14" s="882">
        <v>22.981000000000002</v>
      </c>
      <c r="D14" s="882"/>
      <c r="E14" s="69"/>
      <c r="F14" s="69"/>
    </row>
    <row r="15" spans="1:6" ht="13.5" thickBot="1" x14ac:dyDescent="0.25">
      <c r="A15" s="82"/>
      <c r="B15" s="69"/>
      <c r="C15" s="83"/>
      <c r="D15" s="83"/>
      <c r="E15" s="84"/>
      <c r="F15" s="84"/>
    </row>
    <row r="16" spans="1:6" ht="13.5" thickBot="1" x14ac:dyDescent="0.25">
      <c r="A16" s="71" t="s">
        <v>18</v>
      </c>
      <c r="B16" s="84"/>
      <c r="C16" s="892" t="s">
        <v>1113</v>
      </c>
      <c r="D16" s="892"/>
      <c r="E16" s="892"/>
      <c r="F16" s="892"/>
    </row>
    <row r="17" spans="1:6" ht="13.5" thickBot="1" x14ac:dyDescent="0.25">
      <c r="A17" s="73" t="s">
        <v>19</v>
      </c>
      <c r="B17" s="69"/>
      <c r="C17" s="79" t="s">
        <v>1046</v>
      </c>
      <c r="D17" s="113"/>
      <c r="E17" s="113"/>
      <c r="F17" s="113"/>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x14ac:dyDescent="0.2">
      <c r="A22" s="142"/>
      <c r="B22" s="88">
        <v>610</v>
      </c>
      <c r="C22" s="87"/>
      <c r="D22" s="200" t="s">
        <v>54</v>
      </c>
      <c r="E22" s="130">
        <v>4000</v>
      </c>
      <c r="F22" s="130">
        <v>1590.68</v>
      </c>
    </row>
    <row r="23" spans="1:6" x14ac:dyDescent="0.2">
      <c r="A23" s="88"/>
      <c r="B23" s="88">
        <v>620</v>
      </c>
      <c r="C23" s="88"/>
      <c r="D23" s="88" t="s">
        <v>57</v>
      </c>
      <c r="E23" s="130">
        <v>1400</v>
      </c>
      <c r="F23" s="130">
        <v>784.01</v>
      </c>
    </row>
    <row r="24" spans="1:6" ht="13.5" thickBot="1" x14ac:dyDescent="0.25">
      <c r="A24" s="88"/>
      <c r="B24" s="88">
        <v>630</v>
      </c>
      <c r="C24" s="88"/>
      <c r="D24" s="88" t="s">
        <v>55</v>
      </c>
      <c r="E24" s="130">
        <v>25900</v>
      </c>
      <c r="F24" s="130">
        <v>10488.04</v>
      </c>
    </row>
    <row r="25" spans="1:6" x14ac:dyDescent="0.2">
      <c r="A25" s="588" t="s">
        <v>11</v>
      </c>
      <c r="B25" s="589"/>
      <c r="C25" s="589"/>
      <c r="D25" s="589"/>
      <c r="E25" s="590">
        <f>SUM(E22:E24)</f>
        <v>31300</v>
      </c>
      <c r="F25" s="590">
        <f>SUM(F22:F24)</f>
        <v>12862.730000000001</v>
      </c>
    </row>
    <row r="26" spans="1:6" x14ac:dyDescent="0.2">
      <c r="A26" s="259"/>
      <c r="B26" s="260">
        <v>711</v>
      </c>
      <c r="C26" s="260"/>
      <c r="D26" s="260" t="s">
        <v>182</v>
      </c>
      <c r="E26" s="591">
        <v>5000</v>
      </c>
      <c r="F26" s="591">
        <f>3444+6675</f>
        <v>10119</v>
      </c>
    </row>
    <row r="27" spans="1:6" x14ac:dyDescent="0.2">
      <c r="A27" s="259"/>
      <c r="B27" s="260"/>
      <c r="C27" s="260"/>
      <c r="D27" s="260"/>
      <c r="E27" s="591"/>
      <c r="F27" s="591"/>
    </row>
    <row r="28" spans="1:6" ht="13.5" thickBot="1" x14ac:dyDescent="0.25">
      <c r="A28" s="119" t="s">
        <v>12</v>
      </c>
      <c r="B28" s="120"/>
      <c r="C28" s="120"/>
      <c r="D28" s="120"/>
      <c r="E28" s="135">
        <f>E26+E27</f>
        <v>5000</v>
      </c>
      <c r="F28" s="592">
        <f>F26+F27</f>
        <v>10119</v>
      </c>
    </row>
    <row r="29" spans="1:6" ht="13.5" thickBot="1" x14ac:dyDescent="0.25">
      <c r="A29" s="92" t="s">
        <v>13</v>
      </c>
      <c r="B29" s="90" t="s">
        <v>67</v>
      </c>
      <c r="C29" s="90" t="s">
        <v>67</v>
      </c>
      <c r="D29" s="90" t="s">
        <v>67</v>
      </c>
      <c r="E29" s="134">
        <f>E25+E28</f>
        <v>36300</v>
      </c>
      <c r="F29" s="134">
        <f>F25+F28</f>
        <v>22981.730000000003</v>
      </c>
    </row>
    <row r="32" spans="1:6" ht="15.75" x14ac:dyDescent="0.25">
      <c r="A32" s="64" t="s">
        <v>14</v>
      </c>
      <c r="B32" s="65"/>
      <c r="C32" s="65"/>
      <c r="D32" s="65"/>
      <c r="E32" s="65"/>
      <c r="F32" s="65"/>
    </row>
    <row r="33" spans="1:6" x14ac:dyDescent="0.2">
      <c r="A33" s="93"/>
    </row>
    <row r="34" spans="1:6" ht="22.5" x14ac:dyDescent="0.2">
      <c r="A34" s="219" t="s">
        <v>22</v>
      </c>
      <c r="B34" s="941" t="s">
        <v>15</v>
      </c>
      <c r="C34" s="941"/>
      <c r="D34" s="941"/>
      <c r="E34" s="175" t="s">
        <v>910</v>
      </c>
      <c r="F34" s="29" t="s">
        <v>909</v>
      </c>
    </row>
    <row r="35" spans="1:6" ht="66" customHeight="1" x14ac:dyDescent="0.2">
      <c r="A35" s="794" t="s">
        <v>579</v>
      </c>
      <c r="B35" s="822" t="s">
        <v>181</v>
      </c>
      <c r="C35" s="822"/>
      <c r="D35" s="822"/>
      <c r="E35" s="213">
        <v>1</v>
      </c>
      <c r="F35" s="213">
        <v>0.8</v>
      </c>
    </row>
    <row r="36" spans="1:6" x14ac:dyDescent="0.2">
      <c r="A36" s="794"/>
      <c r="B36" s="822" t="s">
        <v>73</v>
      </c>
      <c r="C36" s="822"/>
      <c r="D36" s="822"/>
      <c r="E36" s="214">
        <v>4</v>
      </c>
      <c r="F36" s="214">
        <v>4</v>
      </c>
    </row>
    <row r="37" spans="1:6" x14ac:dyDescent="0.2">
      <c r="A37" s="794"/>
      <c r="B37" s="822" t="s">
        <v>580</v>
      </c>
      <c r="C37" s="822"/>
      <c r="D37" s="822"/>
      <c r="E37" s="574">
        <v>39</v>
      </c>
      <c r="F37" s="574">
        <v>39</v>
      </c>
    </row>
    <row r="38" spans="1:6" x14ac:dyDescent="0.2">
      <c r="B38" s="573"/>
      <c r="C38" s="573"/>
      <c r="D38" s="573"/>
      <c r="E38" s="97"/>
      <c r="F38" s="97"/>
    </row>
    <row r="39" spans="1:6" x14ac:dyDescent="0.2">
      <c r="A39" s="98" t="s">
        <v>16</v>
      </c>
    </row>
    <row r="40" spans="1:6" ht="114" customHeight="1" x14ac:dyDescent="0.2">
      <c r="A40" s="99" t="s">
        <v>17</v>
      </c>
      <c r="B40" s="927" t="s">
        <v>870</v>
      </c>
      <c r="C40" s="927"/>
      <c r="D40" s="927"/>
      <c r="E40" s="927"/>
      <c r="F40" s="927"/>
    </row>
    <row r="42" spans="1:6" ht="45" customHeight="1" x14ac:dyDescent="0.2">
      <c r="A42" s="99" t="s">
        <v>29</v>
      </c>
      <c r="B42" s="927" t="s">
        <v>1114</v>
      </c>
      <c r="C42" s="927"/>
      <c r="D42" s="927"/>
      <c r="E42" s="927"/>
      <c r="F42" s="927"/>
    </row>
  </sheetData>
  <sheetProtection selectLockedCells="1" selectUnlockedCells="1"/>
  <mergeCells count="16">
    <mergeCell ref="B40:F40"/>
    <mergeCell ref="B42:F42"/>
    <mergeCell ref="B35:D35"/>
    <mergeCell ref="B34:D34"/>
    <mergeCell ref="B36:D36"/>
    <mergeCell ref="B37:D37"/>
    <mergeCell ref="C13:D13"/>
    <mergeCell ref="A35:A37"/>
    <mergeCell ref="D5:F5"/>
    <mergeCell ref="C14:D14"/>
    <mergeCell ref="C16:F16"/>
    <mergeCell ref="D3:F3"/>
    <mergeCell ref="C8:F8"/>
    <mergeCell ref="C9:F9"/>
    <mergeCell ref="C11:D11"/>
    <mergeCell ref="C12:D12"/>
  </mergeCells>
  <pageMargins left="0.7" right="0.7" top="0.75" bottom="0.75" header="0.3" footer="0.3"/>
  <pageSetup paperSize="9" scale="83" firstPageNumber="0" fitToHeight="0" orientation="portrait"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37"/>
  <sheetViews>
    <sheetView workbookViewId="0">
      <selection activeCell="F23" sqref="F23"/>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6" ht="15.75" x14ac:dyDescent="0.25">
      <c r="A1" s="64" t="s">
        <v>4</v>
      </c>
      <c r="B1" s="64"/>
      <c r="C1" s="65"/>
      <c r="D1" s="65"/>
      <c r="E1" s="65"/>
      <c r="F1" s="65"/>
    </row>
    <row r="2" spans="1:6" ht="16.5" thickBot="1" x14ac:dyDescent="0.3">
      <c r="A2" s="67"/>
      <c r="B2" s="68"/>
    </row>
    <row r="3" spans="1:6" ht="13.5" thickBot="1" x14ac:dyDescent="0.25">
      <c r="A3" s="69"/>
      <c r="B3" s="69"/>
      <c r="C3" s="123" t="s">
        <v>24</v>
      </c>
      <c r="D3" s="934" t="s">
        <v>3</v>
      </c>
      <c r="E3" s="934"/>
      <c r="F3" s="935"/>
    </row>
    <row r="4" spans="1:6" ht="13.5" thickBot="1" x14ac:dyDescent="0.25">
      <c r="A4" s="71" t="s">
        <v>0</v>
      </c>
      <c r="B4" s="69"/>
      <c r="C4" s="124">
        <v>3</v>
      </c>
      <c r="D4" s="110" t="s">
        <v>32</v>
      </c>
      <c r="E4" s="111"/>
      <c r="F4" s="125"/>
    </row>
    <row r="5" spans="1:6" ht="13.5" thickBot="1" x14ac:dyDescent="0.25">
      <c r="A5" s="73" t="s">
        <v>663</v>
      </c>
      <c r="B5" s="69"/>
      <c r="C5" s="126" t="s">
        <v>89</v>
      </c>
      <c r="D5" s="127" t="s">
        <v>183</v>
      </c>
      <c r="E5" s="128"/>
      <c r="F5" s="129"/>
    </row>
    <row r="6" spans="1:6" ht="13.5" thickBot="1" x14ac:dyDescent="0.25">
      <c r="A6" s="78"/>
      <c r="B6" s="69"/>
      <c r="C6" s="69"/>
      <c r="D6" s="69"/>
      <c r="E6" s="69"/>
      <c r="F6" s="69"/>
    </row>
    <row r="7" spans="1:6" ht="13.5" thickBot="1" x14ac:dyDescent="0.25">
      <c r="A7" s="15" t="s">
        <v>21</v>
      </c>
      <c r="B7" s="3"/>
      <c r="C7" s="9" t="s">
        <v>150</v>
      </c>
      <c r="D7" s="8"/>
      <c r="E7" s="8"/>
      <c r="F7" s="53"/>
    </row>
    <row r="8" spans="1:6" ht="13.5" thickBot="1" x14ac:dyDescent="0.25">
      <c r="A8" s="16" t="s">
        <v>42</v>
      </c>
      <c r="B8" s="3"/>
      <c r="C8" s="778" t="s">
        <v>48</v>
      </c>
      <c r="D8" s="779"/>
      <c r="E8" s="779"/>
      <c r="F8" s="780"/>
    </row>
    <row r="9" spans="1:6" ht="13.5" thickBot="1" x14ac:dyDescent="0.25">
      <c r="A9" s="16" t="s">
        <v>26</v>
      </c>
      <c r="B9" s="3"/>
      <c r="C9" s="778" t="s">
        <v>184</v>
      </c>
      <c r="D9" s="779"/>
      <c r="E9" s="779"/>
      <c r="F9" s="780"/>
    </row>
    <row r="10" spans="1:6" ht="13.5" thickBot="1" x14ac:dyDescent="0.25">
      <c r="A10" s="78"/>
      <c r="B10" s="69"/>
      <c r="C10" s="69"/>
      <c r="D10" s="69"/>
      <c r="E10" s="69"/>
      <c r="F10" s="69"/>
    </row>
    <row r="11" spans="1:6" ht="13.5" thickBot="1" x14ac:dyDescent="0.25">
      <c r="A11" s="78"/>
      <c r="B11" s="69"/>
      <c r="C11" s="888" t="s">
        <v>28</v>
      </c>
      <c r="D11" s="888"/>
      <c r="E11" s="69"/>
      <c r="F11" s="69"/>
    </row>
    <row r="12" spans="1:6" ht="13.5" thickBot="1" x14ac:dyDescent="0.25">
      <c r="A12" s="81" t="s">
        <v>2</v>
      </c>
      <c r="B12" s="69"/>
      <c r="C12" s="936">
        <v>3.8</v>
      </c>
      <c r="D12" s="937"/>
      <c r="E12" s="69"/>
      <c r="F12" s="69"/>
    </row>
    <row r="13" spans="1:6" ht="13.5" thickBot="1" x14ac:dyDescent="0.25">
      <c r="A13" s="71" t="s">
        <v>20</v>
      </c>
      <c r="B13" s="69"/>
      <c r="C13" s="936">
        <v>1.8</v>
      </c>
      <c r="D13" s="937"/>
      <c r="E13" s="69"/>
      <c r="F13" s="69"/>
    </row>
    <row r="14" spans="1:6" ht="13.5" thickBot="1" x14ac:dyDescent="0.25">
      <c r="A14" s="73" t="s">
        <v>1</v>
      </c>
      <c r="B14" s="69"/>
      <c r="C14" s="882">
        <v>0.73199999999999998</v>
      </c>
      <c r="D14" s="882"/>
      <c r="E14" s="69"/>
      <c r="F14" s="69"/>
    </row>
    <row r="15" spans="1:6" ht="13.5" thickBot="1" x14ac:dyDescent="0.25">
      <c r="A15" s="82"/>
      <c r="B15" s="69"/>
      <c r="C15" s="83"/>
      <c r="D15" s="83"/>
      <c r="E15" s="84"/>
      <c r="F15" s="84"/>
    </row>
    <row r="16" spans="1:6" ht="13.5" thickBot="1" x14ac:dyDescent="0.25">
      <c r="A16" s="71" t="s">
        <v>18</v>
      </c>
      <c r="B16" s="84"/>
      <c r="C16" s="892" t="s">
        <v>1123</v>
      </c>
      <c r="D16" s="892"/>
      <c r="E16" s="892"/>
      <c r="F16" s="892"/>
    </row>
    <row r="17" spans="1:6" ht="13.5" thickBot="1" x14ac:dyDescent="0.25">
      <c r="A17" s="73" t="s">
        <v>19</v>
      </c>
      <c r="B17" s="69"/>
      <c r="C17" s="79" t="s">
        <v>1046</v>
      </c>
      <c r="D17" s="113"/>
      <c r="E17" s="113"/>
      <c r="F17" s="113"/>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x14ac:dyDescent="0.2">
      <c r="A22" s="88"/>
      <c r="B22" s="88">
        <v>630</v>
      </c>
      <c r="C22" s="88"/>
      <c r="D22" s="88" t="s">
        <v>55</v>
      </c>
      <c r="E22" s="130">
        <v>1800</v>
      </c>
      <c r="F22" s="130">
        <v>732</v>
      </c>
    </row>
    <row r="23" spans="1:6" ht="13.5" thickBot="1" x14ac:dyDescent="0.25">
      <c r="A23" s="88"/>
      <c r="B23" s="88"/>
      <c r="C23" s="88"/>
      <c r="D23" s="88"/>
      <c r="E23" s="130"/>
      <c r="F23" s="130"/>
    </row>
    <row r="24" spans="1:6" ht="13.5" thickBot="1" x14ac:dyDescent="0.25">
      <c r="A24" s="89" t="s">
        <v>11</v>
      </c>
      <c r="B24" s="90"/>
      <c r="C24" s="90"/>
      <c r="D24" s="90"/>
      <c r="E24" s="131">
        <f>SUM(E22:E23)</f>
        <v>1800</v>
      </c>
      <c r="F24" s="131">
        <f>SUM(F22:F23)</f>
        <v>732</v>
      </c>
    </row>
    <row r="25" spans="1:6" ht="13.5" thickBot="1" x14ac:dyDescent="0.25">
      <c r="A25" s="89" t="s">
        <v>12</v>
      </c>
      <c r="B25" s="90"/>
      <c r="C25" s="90"/>
      <c r="D25" s="90"/>
      <c r="E25" s="132"/>
      <c r="F25" s="133">
        <v>0</v>
      </c>
    </row>
    <row r="26" spans="1:6" ht="13.5" thickBot="1" x14ac:dyDescent="0.25">
      <c r="A26" s="92" t="s">
        <v>13</v>
      </c>
      <c r="B26" s="90" t="s">
        <v>67</v>
      </c>
      <c r="C26" s="90" t="s">
        <v>67</v>
      </c>
      <c r="D26" s="90" t="s">
        <v>67</v>
      </c>
      <c r="E26" s="134">
        <f>SUM(E24:E25)</f>
        <v>1800</v>
      </c>
      <c r="F26" s="134">
        <f>SUM(F24:F25)</f>
        <v>732</v>
      </c>
    </row>
    <row r="29" spans="1:6" ht="15.75" x14ac:dyDescent="0.25">
      <c r="A29" s="64" t="s">
        <v>14</v>
      </c>
      <c r="B29" s="65"/>
      <c r="C29" s="65"/>
      <c r="D29" s="65"/>
      <c r="E29" s="65"/>
      <c r="F29" s="65"/>
    </row>
    <row r="30" spans="1:6" x14ac:dyDescent="0.2">
      <c r="A30" s="93"/>
    </row>
    <row r="31" spans="1:6" ht="22.5" x14ac:dyDescent="0.2">
      <c r="A31" s="929" t="s">
        <v>22</v>
      </c>
      <c r="B31" s="929"/>
      <c r="C31" s="929"/>
      <c r="D31" s="172" t="s">
        <v>15</v>
      </c>
      <c r="E31" s="175" t="s">
        <v>910</v>
      </c>
      <c r="F31" s="29" t="s">
        <v>909</v>
      </c>
    </row>
    <row r="32" spans="1:6" ht="66" customHeight="1" x14ac:dyDescent="0.2">
      <c r="A32" s="849" t="s">
        <v>185</v>
      </c>
      <c r="B32" s="850"/>
      <c r="C32" s="851"/>
      <c r="D32" s="45" t="s">
        <v>186</v>
      </c>
      <c r="E32" s="214">
        <v>1</v>
      </c>
      <c r="F32" s="593">
        <v>0</v>
      </c>
    </row>
    <row r="33" spans="1:6" x14ac:dyDescent="0.2">
      <c r="E33" s="97"/>
      <c r="F33" s="97"/>
    </row>
    <row r="34" spans="1:6" x14ac:dyDescent="0.2">
      <c r="A34" s="98" t="s">
        <v>16</v>
      </c>
    </row>
    <row r="35" spans="1:6" ht="73.5" customHeight="1" x14ac:dyDescent="0.2">
      <c r="A35" s="99" t="s">
        <v>17</v>
      </c>
      <c r="B35" s="927" t="s">
        <v>1128</v>
      </c>
      <c r="C35" s="927"/>
      <c r="D35" s="927"/>
      <c r="E35" s="927"/>
      <c r="F35" s="927"/>
    </row>
    <row r="37" spans="1:6" ht="24" x14ac:dyDescent="0.2">
      <c r="A37" s="99" t="s">
        <v>29</v>
      </c>
      <c r="B37" s="942"/>
      <c r="C37" s="942"/>
      <c r="D37" s="942"/>
      <c r="E37" s="942"/>
      <c r="F37" s="942"/>
    </row>
  </sheetData>
  <sheetProtection selectLockedCells="1" selectUnlockedCells="1"/>
  <mergeCells count="12">
    <mergeCell ref="B35:F35"/>
    <mergeCell ref="B37:F37"/>
    <mergeCell ref="C13:D13"/>
    <mergeCell ref="C14:D14"/>
    <mergeCell ref="C16:F16"/>
    <mergeCell ref="A31:C31"/>
    <mergeCell ref="A32:C32"/>
    <mergeCell ref="D3:F3"/>
    <mergeCell ref="C8:F8"/>
    <mergeCell ref="C9:F9"/>
    <mergeCell ref="C11:D11"/>
    <mergeCell ref="C12:D12"/>
  </mergeCells>
  <pageMargins left="0.7" right="0.7" top="0.75" bottom="0.75" header="0.3" footer="0.3"/>
  <pageSetup paperSize="9" scale="83" firstPageNumber="0" fitToHeight="0" orientation="portrait"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G40"/>
  <sheetViews>
    <sheetView topLeftCell="A18" workbookViewId="0">
      <selection activeCell="B40" sqref="B40:F40"/>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3</v>
      </c>
      <c r="D5" s="889" t="s">
        <v>32</v>
      </c>
      <c r="E5" s="889"/>
      <c r="F5" s="889"/>
      <c r="G5" s="889"/>
    </row>
    <row r="6" spans="1:7" ht="13.5" thickBot="1" x14ac:dyDescent="0.25">
      <c r="A6" s="73" t="s">
        <v>663</v>
      </c>
      <c r="B6" s="69"/>
      <c r="C6" s="74" t="s">
        <v>583</v>
      </c>
      <c r="D6" s="890" t="s">
        <v>74</v>
      </c>
      <c r="E6" s="890"/>
      <c r="F6" s="890"/>
      <c r="G6" s="890"/>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892" t="s">
        <v>48</v>
      </c>
      <c r="D9" s="892"/>
      <c r="E9" s="892"/>
      <c r="F9" s="892"/>
      <c r="G9" s="892"/>
    </row>
    <row r="10" spans="1:7" ht="13.5" thickBot="1" x14ac:dyDescent="0.25">
      <c r="A10" s="73" t="s">
        <v>26</v>
      </c>
      <c r="B10" s="69"/>
      <c r="C10" s="892" t="s">
        <v>77</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92">
        <v>0</v>
      </c>
      <c r="D13" s="892"/>
      <c r="E13" s="69"/>
      <c r="F13" s="69"/>
    </row>
    <row r="14" spans="1:7" ht="13.5" thickBot="1" x14ac:dyDescent="0.25">
      <c r="A14" s="71" t="s">
        <v>20</v>
      </c>
      <c r="B14" s="69"/>
      <c r="C14" s="892">
        <v>0</v>
      </c>
      <c r="D14" s="892"/>
      <c r="E14" s="69"/>
      <c r="F14" s="69"/>
    </row>
    <row r="15" spans="1:7" ht="13.5" thickBot="1" x14ac:dyDescent="0.25">
      <c r="A15" s="73" t="s">
        <v>1</v>
      </c>
      <c r="B15" s="69"/>
      <c r="C15" s="892">
        <v>0</v>
      </c>
      <c r="D15" s="892"/>
      <c r="E15" s="69"/>
      <c r="F15" s="69"/>
    </row>
    <row r="16" spans="1:7" ht="13.5" thickBot="1" x14ac:dyDescent="0.25">
      <c r="A16" s="82"/>
      <c r="B16" s="69"/>
      <c r="C16" s="83"/>
      <c r="D16" s="83"/>
      <c r="E16" s="84"/>
      <c r="F16" s="84"/>
      <c r="G16" s="85"/>
    </row>
    <row r="17" spans="1:7" ht="13.5" thickBot="1" x14ac:dyDescent="0.25">
      <c r="A17" s="71" t="s">
        <v>18</v>
      </c>
      <c r="B17" s="84"/>
      <c r="C17" s="892" t="s">
        <v>1116</v>
      </c>
      <c r="D17" s="892"/>
      <c r="E17" s="892"/>
      <c r="F17" s="892"/>
      <c r="G17" s="892"/>
    </row>
    <row r="18" spans="1:7" ht="13.5" thickBot="1" x14ac:dyDescent="0.25">
      <c r="A18" s="73" t="s">
        <v>19</v>
      </c>
      <c r="B18" s="69"/>
      <c r="C18" s="892" t="s">
        <v>1046</v>
      </c>
      <c r="D18" s="892"/>
      <c r="E18" s="892"/>
      <c r="F18" s="892"/>
      <c r="G18" s="892"/>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88"/>
      <c r="C23" s="88"/>
      <c r="D23" s="88"/>
      <c r="E23" s="88">
        <v>0</v>
      </c>
      <c r="F23" s="101">
        <v>0</v>
      </c>
    </row>
    <row r="24" spans="1:7" ht="13.5" thickBot="1" x14ac:dyDescent="0.25">
      <c r="A24" s="89" t="s">
        <v>11</v>
      </c>
      <c r="B24" s="90"/>
      <c r="C24" s="90"/>
      <c r="D24" s="90"/>
      <c r="E24" s="90">
        <v>0</v>
      </c>
      <c r="F24" s="103">
        <v>0</v>
      </c>
    </row>
    <row r="25" spans="1:7" ht="13.5" thickBot="1" x14ac:dyDescent="0.25">
      <c r="A25" s="89" t="s">
        <v>12</v>
      </c>
      <c r="B25" s="90">
        <v>0</v>
      </c>
      <c r="C25" s="90"/>
      <c r="D25" s="90"/>
      <c r="E25" s="90">
        <v>0</v>
      </c>
      <c r="F25" s="103">
        <v>0</v>
      </c>
    </row>
    <row r="26" spans="1:7" ht="13.5" thickBot="1" x14ac:dyDescent="0.25">
      <c r="A26" s="92" t="s">
        <v>13</v>
      </c>
      <c r="B26" s="90" t="s">
        <v>67</v>
      </c>
      <c r="C26" s="90" t="s">
        <v>67</v>
      </c>
      <c r="D26" s="90" t="s">
        <v>67</v>
      </c>
      <c r="E26" s="90">
        <v>0</v>
      </c>
      <c r="F26" s="103">
        <v>0</v>
      </c>
    </row>
    <row r="30" spans="1:7" ht="15.75" x14ac:dyDescent="0.25">
      <c r="A30" s="64" t="s">
        <v>14</v>
      </c>
      <c r="B30" s="65"/>
      <c r="C30" s="65"/>
      <c r="D30" s="65"/>
      <c r="E30" s="65"/>
      <c r="F30" s="65"/>
      <c r="G30" s="65"/>
    </row>
    <row r="31" spans="1:7" x14ac:dyDescent="0.2">
      <c r="A31" s="93"/>
    </row>
    <row r="32" spans="1:7" ht="22.5" x14ac:dyDescent="0.2">
      <c r="A32" s="929" t="s">
        <v>22</v>
      </c>
      <c r="B32" s="929"/>
      <c r="C32" s="929"/>
      <c r="D32" s="172" t="s">
        <v>15</v>
      </c>
      <c r="E32" s="175" t="s">
        <v>910</v>
      </c>
      <c r="F32" s="29" t="s">
        <v>909</v>
      </c>
    </row>
    <row r="33" spans="1:7" ht="22.5" x14ac:dyDescent="0.2">
      <c r="A33" s="946" t="s">
        <v>78</v>
      </c>
      <c r="B33" s="947"/>
      <c r="C33" s="948"/>
      <c r="D33" s="108" t="s">
        <v>79</v>
      </c>
      <c r="E33" s="104">
        <v>1</v>
      </c>
      <c r="F33" s="104">
        <v>0.49</v>
      </c>
    </row>
    <row r="34" spans="1:7" ht="33.75" x14ac:dyDescent="0.2">
      <c r="A34" s="949"/>
      <c r="B34" s="950"/>
      <c r="C34" s="951"/>
      <c r="D34" s="108" t="s">
        <v>584</v>
      </c>
      <c r="E34" s="104">
        <v>1</v>
      </c>
      <c r="F34" s="104">
        <v>0.56000000000000005</v>
      </c>
    </row>
    <row r="35" spans="1:7" ht="33.75" x14ac:dyDescent="0.2">
      <c r="A35" s="952"/>
      <c r="B35" s="953"/>
      <c r="C35" s="954"/>
      <c r="D35" s="108" t="s">
        <v>80</v>
      </c>
      <c r="E35" s="104">
        <v>1</v>
      </c>
      <c r="F35" s="104">
        <v>0.6</v>
      </c>
    </row>
    <row r="36" spans="1:7" x14ac:dyDescent="0.2">
      <c r="E36" s="97"/>
      <c r="F36" s="97"/>
      <c r="G36" s="97"/>
    </row>
    <row r="37" spans="1:7" x14ac:dyDescent="0.2">
      <c r="A37" s="98" t="s">
        <v>16</v>
      </c>
    </row>
    <row r="38" spans="1:7" ht="95.25" customHeight="1" x14ac:dyDescent="0.2">
      <c r="A38" s="99" t="s">
        <v>17</v>
      </c>
      <c r="B38" s="927" t="s">
        <v>595</v>
      </c>
      <c r="C38" s="927"/>
      <c r="D38" s="927"/>
      <c r="E38" s="927"/>
      <c r="F38" s="927"/>
    </row>
    <row r="40" spans="1:7" ht="48.75" customHeight="1" x14ac:dyDescent="0.2">
      <c r="A40" s="99" t="s">
        <v>29</v>
      </c>
      <c r="B40" s="943" t="s">
        <v>1122</v>
      </c>
      <c r="C40" s="944"/>
      <c r="D40" s="944"/>
      <c r="E40" s="944"/>
      <c r="F40" s="945"/>
    </row>
  </sheetData>
  <sheetProtection selectLockedCells="1" selectUnlockedCells="1"/>
  <mergeCells count="15">
    <mergeCell ref="C12:D12"/>
    <mergeCell ref="D4:G4"/>
    <mergeCell ref="D5:G5"/>
    <mergeCell ref="D6:G6"/>
    <mergeCell ref="C9:G9"/>
    <mergeCell ref="C10:G10"/>
    <mergeCell ref="B40:F40"/>
    <mergeCell ref="A33:C35"/>
    <mergeCell ref="B38:F38"/>
    <mergeCell ref="C13:D13"/>
    <mergeCell ref="C14:D14"/>
    <mergeCell ref="C15:D15"/>
    <mergeCell ref="C17:G17"/>
    <mergeCell ref="C18:G18"/>
    <mergeCell ref="A32:C32"/>
  </mergeCells>
  <pageMargins left="0.7" right="0.7" top="0.75" bottom="0.75" header="0.3" footer="0.3"/>
  <pageSetup paperSize="9" scale="76" firstPageNumber="0" fitToHeight="0"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9"/>
  <sheetViews>
    <sheetView showGridLines="0" workbookViewId="0">
      <selection activeCell="B37" sqref="B37:F37"/>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663</v>
      </c>
      <c r="B5" s="3"/>
      <c r="C5" s="42" t="s">
        <v>51</v>
      </c>
      <c r="D5" s="36" t="s">
        <v>512</v>
      </c>
      <c r="E5" s="37"/>
      <c r="F5" s="38"/>
    </row>
    <row r="6" spans="1:8" ht="13.5" thickBot="1" x14ac:dyDescent="0.25">
      <c r="A6" s="4"/>
      <c r="B6" s="3"/>
      <c r="C6" s="3"/>
      <c r="D6" s="3"/>
      <c r="E6" s="3"/>
      <c r="F6" s="3"/>
    </row>
    <row r="7" spans="1:8" ht="13.5" thickBot="1" x14ac:dyDescent="0.25">
      <c r="A7" s="15" t="s">
        <v>21</v>
      </c>
      <c r="B7" s="3"/>
      <c r="C7" s="9" t="s">
        <v>52</v>
      </c>
      <c r="D7" s="8"/>
      <c r="E7" s="8"/>
      <c r="F7" s="53"/>
    </row>
    <row r="8" spans="1:8" ht="13.5" thickBot="1" x14ac:dyDescent="0.25">
      <c r="A8" s="16" t="s">
        <v>42</v>
      </c>
      <c r="B8" s="3"/>
      <c r="C8" s="778" t="s">
        <v>48</v>
      </c>
      <c r="D8" s="779"/>
      <c r="E8" s="779"/>
      <c r="F8" s="780"/>
    </row>
    <row r="9" spans="1:8" ht="13.5" thickBot="1" x14ac:dyDescent="0.25">
      <c r="A9" s="16" t="s">
        <v>26</v>
      </c>
      <c r="B9" s="3"/>
      <c r="C9" s="778" t="s">
        <v>513</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5.6</v>
      </c>
      <c r="D12" s="784"/>
      <c r="E12" s="3"/>
      <c r="F12" s="3"/>
    </row>
    <row r="13" spans="1:8" ht="13.5" thickBot="1" x14ac:dyDescent="0.25">
      <c r="A13" s="15" t="s">
        <v>20</v>
      </c>
      <c r="B13" s="3"/>
      <c r="C13" s="783">
        <v>3.6</v>
      </c>
      <c r="D13" s="784"/>
      <c r="E13" s="3"/>
      <c r="F13" s="3"/>
    </row>
    <row r="14" spans="1:8" ht="13.5" thickBot="1" x14ac:dyDescent="0.25">
      <c r="A14" s="16" t="s">
        <v>1</v>
      </c>
      <c r="B14" s="3"/>
      <c r="C14" s="783">
        <v>1.129</v>
      </c>
      <c r="D14" s="784"/>
      <c r="E14" s="3"/>
      <c r="F14" s="3"/>
    </row>
    <row r="15" spans="1:8" ht="3" customHeight="1" thickBot="1" x14ac:dyDescent="0.25">
      <c r="A15" s="10"/>
      <c r="B15" s="3"/>
      <c r="C15" s="12"/>
      <c r="D15" s="12"/>
      <c r="E15" s="11"/>
      <c r="F15" s="11"/>
    </row>
    <row r="16" spans="1:8" ht="13.5" thickBot="1" x14ac:dyDescent="0.25">
      <c r="A16" s="15" t="s">
        <v>18</v>
      </c>
      <c r="B16" s="11"/>
      <c r="C16" s="778" t="s">
        <v>1165</v>
      </c>
      <c r="D16" s="779"/>
      <c r="E16" s="779"/>
      <c r="F16" s="779"/>
    </row>
    <row r="17" spans="1:8" ht="13.5" thickBot="1" x14ac:dyDescent="0.25">
      <c r="A17" s="16" t="s">
        <v>19</v>
      </c>
      <c r="B17" s="3"/>
      <c r="C17" s="778" t="s">
        <v>1129</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ht="19.5" customHeight="1" x14ac:dyDescent="0.2">
      <c r="A21" s="28" t="s">
        <v>23</v>
      </c>
      <c r="B21" s="21" t="s">
        <v>6</v>
      </c>
      <c r="C21" s="21" t="s">
        <v>7</v>
      </c>
      <c r="D21" s="21" t="s">
        <v>8</v>
      </c>
      <c r="E21" s="21" t="s">
        <v>9</v>
      </c>
      <c r="F21" s="21" t="s">
        <v>10</v>
      </c>
    </row>
    <row r="22" spans="1:8" x14ac:dyDescent="0.2">
      <c r="A22" s="30"/>
      <c r="B22" s="62">
        <v>630</v>
      </c>
      <c r="C22" s="22"/>
      <c r="D22" s="22" t="s">
        <v>55</v>
      </c>
      <c r="E22" s="55">
        <v>2000</v>
      </c>
      <c r="F22" s="55">
        <v>929.06</v>
      </c>
    </row>
    <row r="23" spans="1:8" ht="13.5" thickBot="1" x14ac:dyDescent="0.25">
      <c r="A23" s="22"/>
      <c r="B23" s="62">
        <v>640</v>
      </c>
      <c r="C23" s="32"/>
      <c r="D23" s="22" t="s">
        <v>56</v>
      </c>
      <c r="E23" s="55">
        <v>1600</v>
      </c>
      <c r="F23" s="55">
        <v>200</v>
      </c>
    </row>
    <row r="24" spans="1:8" ht="13.5" thickBot="1" x14ac:dyDescent="0.25">
      <c r="A24" s="23" t="s">
        <v>11</v>
      </c>
      <c r="B24" s="24"/>
      <c r="C24" s="24"/>
      <c r="D24" s="24"/>
      <c r="E24" s="61">
        <f>SUM(E22:E23)</f>
        <v>3600</v>
      </c>
      <c r="F24" s="61">
        <f>SUM(F22:F23)</f>
        <v>1129.06</v>
      </c>
    </row>
    <row r="25" spans="1:8" ht="13.5" thickBot="1" x14ac:dyDescent="0.25">
      <c r="A25" s="33" t="s">
        <v>12</v>
      </c>
      <c r="B25" s="31"/>
      <c r="C25" s="31"/>
      <c r="D25" s="31"/>
      <c r="E25" s="56"/>
      <c r="F25" s="57"/>
    </row>
    <row r="26" spans="1:8" ht="13.5" thickBot="1" x14ac:dyDescent="0.25">
      <c r="A26" s="26" t="s">
        <v>13</v>
      </c>
      <c r="B26" s="24"/>
      <c r="C26" s="24"/>
      <c r="D26" s="24"/>
      <c r="E26" s="58">
        <f>E25+E24</f>
        <v>3600</v>
      </c>
      <c r="F26" s="58">
        <f>F25+F24</f>
        <v>1129.06</v>
      </c>
    </row>
    <row r="29" spans="1:8" ht="15.75" x14ac:dyDescent="0.25">
      <c r="A29" s="13" t="s">
        <v>14</v>
      </c>
      <c r="B29" s="14"/>
      <c r="C29" s="14"/>
      <c r="D29" s="14"/>
      <c r="E29" s="14"/>
      <c r="F29" s="14"/>
      <c r="G29" s="47"/>
      <c r="H29" s="47"/>
    </row>
    <row r="30" spans="1:8" x14ac:dyDescent="0.2">
      <c r="A30" s="1"/>
    </row>
    <row r="31" spans="1:8" ht="22.5" x14ac:dyDescent="0.2">
      <c r="A31" s="795" t="s">
        <v>22</v>
      </c>
      <c r="B31" s="796"/>
      <c r="C31" s="797"/>
      <c r="D31" s="174" t="s">
        <v>15</v>
      </c>
      <c r="E31" s="175" t="s">
        <v>910</v>
      </c>
      <c r="F31" s="29" t="s">
        <v>909</v>
      </c>
    </row>
    <row r="32" spans="1:8" ht="22.5" x14ac:dyDescent="0.2">
      <c r="A32" s="788" t="s">
        <v>58</v>
      </c>
      <c r="B32" s="789"/>
      <c r="C32" s="790"/>
      <c r="D32" s="45" t="s">
        <v>59</v>
      </c>
      <c r="E32" s="44">
        <v>3</v>
      </c>
      <c r="F32" s="44">
        <v>0</v>
      </c>
    </row>
    <row r="33" spans="1:8" ht="22.5" x14ac:dyDescent="0.2">
      <c r="A33" s="791"/>
      <c r="B33" s="792"/>
      <c r="C33" s="793"/>
      <c r="D33" s="45" t="s">
        <v>60</v>
      </c>
      <c r="E33" s="46">
        <v>3</v>
      </c>
      <c r="F33" s="44">
        <v>0</v>
      </c>
    </row>
    <row r="34" spans="1:8" ht="22.5" x14ac:dyDescent="0.2">
      <c r="A34" s="794" t="s">
        <v>514</v>
      </c>
      <c r="B34" s="794"/>
      <c r="C34" s="794"/>
      <c r="D34" s="45" t="s">
        <v>61</v>
      </c>
      <c r="E34" s="44" t="s">
        <v>62</v>
      </c>
      <c r="F34" s="44" t="s">
        <v>62</v>
      </c>
    </row>
    <row r="35" spans="1:8" ht="45" x14ac:dyDescent="0.2">
      <c r="A35" s="794"/>
      <c r="B35" s="794"/>
      <c r="C35" s="794"/>
      <c r="D35" s="45" t="s">
        <v>63</v>
      </c>
      <c r="E35" s="44">
        <v>6</v>
      </c>
      <c r="F35" s="44">
        <v>6</v>
      </c>
    </row>
    <row r="36" spans="1:8" ht="27.75" customHeight="1" x14ac:dyDescent="0.2">
      <c r="A36" s="6" t="s">
        <v>16</v>
      </c>
      <c r="E36" s="20"/>
      <c r="F36" s="20"/>
    </row>
    <row r="37" spans="1:8" ht="81" customHeight="1" x14ac:dyDescent="0.2">
      <c r="A37" s="34" t="s">
        <v>17</v>
      </c>
      <c r="B37" s="785" t="s">
        <v>1167</v>
      </c>
      <c r="C37" s="786"/>
      <c r="D37" s="786"/>
      <c r="E37" s="786"/>
      <c r="F37" s="787"/>
      <c r="G37" s="19"/>
      <c r="H37" s="19"/>
    </row>
    <row r="38" spans="1:8" ht="21.75" customHeight="1" x14ac:dyDescent="0.2"/>
    <row r="39" spans="1:8" ht="28.5" customHeight="1" x14ac:dyDescent="0.2">
      <c r="A39" s="34" t="s">
        <v>29</v>
      </c>
      <c r="B39" s="785"/>
      <c r="C39" s="786"/>
      <c r="D39" s="786"/>
      <c r="E39" s="786"/>
      <c r="F39" s="787"/>
    </row>
  </sheetData>
  <mergeCells count="13">
    <mergeCell ref="B39:F39"/>
    <mergeCell ref="A32:C33"/>
    <mergeCell ref="A34:C35"/>
    <mergeCell ref="C13:D13"/>
    <mergeCell ref="C14:D14"/>
    <mergeCell ref="C16:F16"/>
    <mergeCell ref="C17:F17"/>
    <mergeCell ref="A31:C31"/>
    <mergeCell ref="C8:F8"/>
    <mergeCell ref="C9:F9"/>
    <mergeCell ref="C11:D11"/>
    <mergeCell ref="C12:D12"/>
    <mergeCell ref="B37:F37"/>
  </mergeCells>
  <pageMargins left="0.7" right="0.7" top="0.75" bottom="0.75" header="0.3" footer="0.3"/>
  <pageSetup paperSize="9" scale="94"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41"/>
  <sheetViews>
    <sheetView showGridLines="0" zoomScale="130" zoomScaleNormal="130" workbookViewId="0">
      <selection activeCell="C18" sqref="C18"/>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30.7109375" style="7" customWidth="1"/>
    <col min="8" max="8" width="19.5703125" style="7" bestFit="1" customWidth="1"/>
    <col min="9" max="9" width="17.7109375" style="7" bestFit="1" customWidth="1"/>
  </cols>
  <sheetData>
    <row r="1" spans="1:9" ht="15.75" x14ac:dyDescent="0.25">
      <c r="A1" s="13" t="s">
        <v>4</v>
      </c>
      <c r="B1" s="13"/>
      <c r="C1" s="14"/>
      <c r="D1" s="14"/>
      <c r="E1" s="14"/>
      <c r="F1" s="14"/>
      <c r="G1" s="47"/>
      <c r="H1" s="47"/>
      <c r="I1" s="47"/>
    </row>
    <row r="2" spans="1:9" ht="7.5" customHeight="1" thickBot="1" x14ac:dyDescent="0.3">
      <c r="A2" s="5"/>
      <c r="B2" s="2"/>
    </row>
    <row r="3" spans="1:9" ht="13.5" thickBot="1" x14ac:dyDescent="0.25">
      <c r="A3" s="3"/>
      <c r="B3" s="3"/>
      <c r="C3" s="17" t="s">
        <v>24</v>
      </c>
      <c r="D3" s="39" t="s">
        <v>3</v>
      </c>
      <c r="E3" s="40"/>
      <c r="F3" s="41"/>
    </row>
    <row r="4" spans="1:9" ht="13.5" thickBot="1" x14ac:dyDescent="0.25">
      <c r="A4" s="15" t="s">
        <v>0</v>
      </c>
      <c r="B4" s="3"/>
      <c r="C4" s="35">
        <v>3</v>
      </c>
      <c r="D4" s="920" t="s">
        <v>32</v>
      </c>
      <c r="E4" s="921"/>
      <c r="F4" s="958"/>
    </row>
    <row r="5" spans="1:9" ht="13.5" thickBot="1" x14ac:dyDescent="0.25">
      <c r="A5" s="73" t="s">
        <v>663</v>
      </c>
      <c r="B5" s="3"/>
      <c r="C5" s="42" t="s">
        <v>587</v>
      </c>
      <c r="D5" s="959" t="s">
        <v>41</v>
      </c>
      <c r="E5" s="960"/>
      <c r="F5" s="961"/>
    </row>
    <row r="6" spans="1:9" ht="13.5" thickBot="1" x14ac:dyDescent="0.25">
      <c r="A6" s="4"/>
      <c r="B6" s="3"/>
      <c r="C6" s="3"/>
      <c r="D6" s="3"/>
      <c r="E6" s="3"/>
      <c r="F6" s="3"/>
    </row>
    <row r="7" spans="1:9" ht="13.5" thickBot="1" x14ac:dyDescent="0.25">
      <c r="A7" s="15" t="s">
        <v>21</v>
      </c>
      <c r="B7" s="3"/>
      <c r="C7" s="9" t="s">
        <v>47</v>
      </c>
      <c r="D7" s="8"/>
      <c r="E7" s="8"/>
      <c r="F7" s="53"/>
    </row>
    <row r="8" spans="1:9" ht="13.5" thickBot="1" x14ac:dyDescent="0.25">
      <c r="A8" s="16" t="s">
        <v>42</v>
      </c>
      <c r="B8" s="3"/>
      <c r="C8" s="778" t="s">
        <v>48</v>
      </c>
      <c r="D8" s="779"/>
      <c r="E8" s="779"/>
      <c r="F8" s="780"/>
    </row>
    <row r="9" spans="1:9" ht="13.5" thickBot="1" x14ac:dyDescent="0.25">
      <c r="A9" s="16" t="s">
        <v>26</v>
      </c>
      <c r="B9" s="3"/>
      <c r="C9" s="778" t="s">
        <v>49</v>
      </c>
      <c r="D9" s="779"/>
      <c r="E9" s="779"/>
      <c r="F9" s="780"/>
    </row>
    <row r="10" spans="1:9" ht="8.25" customHeight="1" thickBot="1" x14ac:dyDescent="0.25">
      <c r="A10" s="4"/>
      <c r="B10" s="3"/>
      <c r="C10" s="3"/>
      <c r="D10" s="3"/>
      <c r="E10" s="3"/>
      <c r="F10" s="3"/>
    </row>
    <row r="11" spans="1:9" ht="13.5" thickBot="1" x14ac:dyDescent="0.25">
      <c r="A11" s="4"/>
      <c r="B11" s="3"/>
      <c r="C11" s="781" t="s">
        <v>28</v>
      </c>
      <c r="D11" s="782"/>
      <c r="E11" s="3"/>
      <c r="F11" s="3"/>
    </row>
    <row r="12" spans="1:9" ht="13.5" thickBot="1" x14ac:dyDescent="0.25">
      <c r="A12" s="18" t="s">
        <v>2</v>
      </c>
      <c r="B12" s="3"/>
      <c r="C12" s="783">
        <v>27.1</v>
      </c>
      <c r="D12" s="784"/>
      <c r="E12" s="3"/>
      <c r="F12" s="3"/>
    </row>
    <row r="13" spans="1:9" ht="13.5" thickBot="1" x14ac:dyDescent="0.25">
      <c r="A13" s="15" t="s">
        <v>20</v>
      </c>
      <c r="B13" s="3"/>
      <c r="C13" s="783">
        <v>27.1</v>
      </c>
      <c r="D13" s="784"/>
      <c r="E13" s="3"/>
      <c r="F13" s="3"/>
    </row>
    <row r="14" spans="1:9" ht="13.5" thickBot="1" x14ac:dyDescent="0.25">
      <c r="A14" s="16" t="s">
        <v>1</v>
      </c>
      <c r="B14" s="3"/>
      <c r="C14" s="783">
        <v>9.2240000000000002</v>
      </c>
      <c r="D14" s="784"/>
      <c r="E14" s="3"/>
      <c r="F14" s="3"/>
    </row>
    <row r="15" spans="1:9" ht="3" customHeight="1" thickBot="1" x14ac:dyDescent="0.25">
      <c r="A15" s="10"/>
      <c r="B15" s="3"/>
      <c r="C15" s="12"/>
      <c r="D15" s="12"/>
      <c r="E15" s="11"/>
      <c r="F15" s="11"/>
    </row>
    <row r="16" spans="1:9" ht="13.5" thickBot="1" x14ac:dyDescent="0.25">
      <c r="A16" s="15" t="s">
        <v>18</v>
      </c>
      <c r="B16" s="11"/>
      <c r="C16" s="778" t="s">
        <v>921</v>
      </c>
      <c r="D16" s="779"/>
      <c r="E16" s="779"/>
      <c r="F16" s="780"/>
    </row>
    <row r="17" spans="1:9" ht="13.5" thickBot="1" x14ac:dyDescent="0.25">
      <c r="A17" s="16" t="s">
        <v>19</v>
      </c>
      <c r="B17" s="3"/>
      <c r="C17" s="778" t="s">
        <v>912</v>
      </c>
      <c r="D17" s="779"/>
      <c r="E17" s="779"/>
      <c r="F17" s="780"/>
    </row>
    <row r="18" spans="1:9" ht="7.5" customHeight="1" x14ac:dyDescent="0.2">
      <c r="B18" s="3"/>
    </row>
    <row r="19" spans="1:9" ht="15.75" x14ac:dyDescent="0.25">
      <c r="A19" s="13" t="s">
        <v>5</v>
      </c>
      <c r="B19" s="13"/>
      <c r="C19" s="14"/>
      <c r="D19" s="14"/>
      <c r="E19" s="14"/>
      <c r="F19" s="14"/>
      <c r="G19" s="47"/>
      <c r="H19" s="47"/>
      <c r="I19" s="47"/>
    </row>
    <row r="20" spans="1:9" ht="6.75" customHeight="1" x14ac:dyDescent="0.25">
      <c r="A20" s="5"/>
      <c r="C20" s="7"/>
      <c r="D20" s="7"/>
      <c r="E20" s="7"/>
      <c r="F20" s="7"/>
    </row>
    <row r="21" spans="1:9" x14ac:dyDescent="0.2">
      <c r="A21" s="28" t="s">
        <v>23</v>
      </c>
      <c r="B21" s="21" t="s">
        <v>6</v>
      </c>
      <c r="C21" s="21" t="s">
        <v>7</v>
      </c>
      <c r="D21" s="21" t="s">
        <v>8</v>
      </c>
      <c r="E21" s="21" t="s">
        <v>9</v>
      </c>
      <c r="F21" s="21" t="s">
        <v>10</v>
      </c>
    </row>
    <row r="22" spans="1:9" x14ac:dyDescent="0.2">
      <c r="A22" s="136"/>
      <c r="B22" s="576" t="s">
        <v>790</v>
      </c>
      <c r="C22" s="21"/>
      <c r="D22" s="22" t="s">
        <v>55</v>
      </c>
      <c r="E22" s="55">
        <v>16500</v>
      </c>
      <c r="F22" s="55">
        <v>4184.78</v>
      </c>
    </row>
    <row r="23" spans="1:9" ht="13.5" thickBot="1" x14ac:dyDescent="0.25">
      <c r="A23" s="22"/>
      <c r="B23" s="576" t="s">
        <v>588</v>
      </c>
      <c r="C23" s="22"/>
      <c r="D23" s="22" t="s">
        <v>66</v>
      </c>
      <c r="E23" s="55">
        <v>10600</v>
      </c>
      <c r="F23" s="55">
        <v>0</v>
      </c>
    </row>
    <row r="24" spans="1:9" ht="13.5" thickBot="1" x14ac:dyDescent="0.25">
      <c r="A24" s="23" t="s">
        <v>11</v>
      </c>
      <c r="B24" s="24"/>
      <c r="C24" s="24"/>
      <c r="D24" s="24"/>
      <c r="E24" s="61">
        <f>SUM(E22:E23)</f>
        <v>27100</v>
      </c>
      <c r="F24" s="61">
        <f>F22+F23</f>
        <v>4184.78</v>
      </c>
    </row>
    <row r="25" spans="1:9" ht="13.5" thickBot="1" x14ac:dyDescent="0.25">
      <c r="A25" s="33" t="s">
        <v>12</v>
      </c>
      <c r="B25" s="31">
        <v>711</v>
      </c>
      <c r="C25" s="31"/>
      <c r="D25" s="31" t="s">
        <v>922</v>
      </c>
      <c r="E25" s="56">
        <v>0</v>
      </c>
      <c r="F25" s="57">
        <v>5040</v>
      </c>
    </row>
    <row r="26" spans="1:9" ht="13.5" thickBot="1" x14ac:dyDescent="0.25">
      <c r="A26" s="26" t="s">
        <v>13</v>
      </c>
      <c r="B26" s="24"/>
      <c r="C26" s="24"/>
      <c r="D26" s="24"/>
      <c r="E26" s="59">
        <f>E24+E25</f>
        <v>27100</v>
      </c>
      <c r="F26" s="59">
        <f>F24+F25</f>
        <v>9224.7799999999988</v>
      </c>
    </row>
    <row r="29" spans="1:9" ht="15.75" x14ac:dyDescent="0.25">
      <c r="A29" s="13" t="s">
        <v>14</v>
      </c>
      <c r="B29" s="14"/>
      <c r="C29" s="14"/>
      <c r="D29" s="14"/>
      <c r="E29" s="14"/>
      <c r="F29" s="14"/>
      <c r="G29" s="47"/>
      <c r="H29" s="47"/>
      <c r="I29" s="47"/>
    </row>
    <row r="30" spans="1:9" x14ac:dyDescent="0.2">
      <c r="A30" s="1"/>
    </row>
    <row r="31" spans="1:9" ht="22.5" x14ac:dyDescent="0.2">
      <c r="A31" s="955" t="s">
        <v>22</v>
      </c>
      <c r="B31" s="956"/>
      <c r="C31" s="957"/>
      <c r="D31" s="27" t="s">
        <v>15</v>
      </c>
      <c r="E31" s="175" t="s">
        <v>910</v>
      </c>
      <c r="F31" s="29" t="s">
        <v>909</v>
      </c>
    </row>
    <row r="32" spans="1:9" x14ac:dyDescent="0.2">
      <c r="A32" s="843" t="s">
        <v>36</v>
      </c>
      <c r="B32" s="844"/>
      <c r="C32" s="845"/>
      <c r="D32" s="45" t="s">
        <v>586</v>
      </c>
      <c r="E32" s="44">
        <v>79</v>
      </c>
      <c r="F32" s="44">
        <v>79</v>
      </c>
    </row>
    <row r="33" spans="1:9" ht="22.5" x14ac:dyDescent="0.2">
      <c r="A33" s="846"/>
      <c r="B33" s="847"/>
      <c r="C33" s="848"/>
      <c r="D33" s="45" t="s">
        <v>585</v>
      </c>
      <c r="E33" s="46">
        <v>3</v>
      </c>
      <c r="F33" s="44">
        <v>3</v>
      </c>
    </row>
    <row r="34" spans="1:9" ht="33.75" x14ac:dyDescent="0.2">
      <c r="A34" s="849" t="s">
        <v>589</v>
      </c>
      <c r="B34" s="850"/>
      <c r="C34" s="851"/>
      <c r="D34" s="45" t="s">
        <v>590</v>
      </c>
      <c r="E34" s="44">
        <v>0</v>
      </c>
      <c r="F34" s="44">
        <v>0</v>
      </c>
    </row>
    <row r="35" spans="1:9" ht="34.5" customHeight="1" x14ac:dyDescent="0.2">
      <c r="A35" s="843" t="s">
        <v>37</v>
      </c>
      <c r="B35" s="844"/>
      <c r="C35" s="845"/>
      <c r="D35" s="45" t="s">
        <v>38</v>
      </c>
      <c r="E35" s="44">
        <v>21</v>
      </c>
      <c r="F35" s="44">
        <v>22</v>
      </c>
    </row>
    <row r="36" spans="1:9" ht="34.5" customHeight="1" x14ac:dyDescent="0.2">
      <c r="A36" s="853"/>
      <c r="B36" s="854"/>
      <c r="C36" s="855"/>
      <c r="D36" s="45" t="s">
        <v>39</v>
      </c>
      <c r="E36" s="44">
        <v>26</v>
      </c>
      <c r="F36" s="44">
        <v>26</v>
      </c>
    </row>
    <row r="37" spans="1:9" ht="34.5" customHeight="1" x14ac:dyDescent="0.2">
      <c r="A37" s="846"/>
      <c r="B37" s="847"/>
      <c r="C37" s="848"/>
      <c r="D37" s="45" t="s">
        <v>40</v>
      </c>
      <c r="E37" s="44">
        <v>23</v>
      </c>
      <c r="F37" s="44">
        <v>23</v>
      </c>
    </row>
    <row r="38" spans="1:9" ht="27.75" customHeight="1" x14ac:dyDescent="0.2">
      <c r="A38" s="6" t="s">
        <v>16</v>
      </c>
      <c r="E38" s="20"/>
      <c r="F38" s="20"/>
    </row>
    <row r="39" spans="1:9" ht="84" x14ac:dyDescent="0.2">
      <c r="A39" s="34" t="s">
        <v>17</v>
      </c>
      <c r="B39" s="916" t="s">
        <v>596</v>
      </c>
      <c r="C39" s="917"/>
      <c r="D39" s="917"/>
      <c r="E39" s="917"/>
      <c r="F39" s="918"/>
      <c r="G39" s="19"/>
      <c r="H39" s="19"/>
      <c r="I39" s="19"/>
    </row>
    <row r="40" spans="1:9" ht="21.75" customHeight="1" x14ac:dyDescent="0.2"/>
    <row r="41" spans="1:9" ht="28.5" customHeight="1" x14ac:dyDescent="0.2">
      <c r="A41" s="34" t="s">
        <v>29</v>
      </c>
      <c r="B41" s="902"/>
      <c r="C41" s="903"/>
      <c r="D41" s="903"/>
      <c r="E41" s="903"/>
      <c r="F41" s="904"/>
    </row>
  </sheetData>
  <mergeCells count="16">
    <mergeCell ref="C12:D12"/>
    <mergeCell ref="D4:F4"/>
    <mergeCell ref="D5:F5"/>
    <mergeCell ref="C8:F8"/>
    <mergeCell ref="C9:F9"/>
    <mergeCell ref="C11:D11"/>
    <mergeCell ref="C13:D13"/>
    <mergeCell ref="C14:D14"/>
    <mergeCell ref="C16:F16"/>
    <mergeCell ref="C17:F17"/>
    <mergeCell ref="A31:C31"/>
    <mergeCell ref="B39:F39"/>
    <mergeCell ref="B41:F41"/>
    <mergeCell ref="A34:C34"/>
    <mergeCell ref="A32:C33"/>
    <mergeCell ref="A35:C37"/>
  </mergeCells>
  <pageMargins left="0.7" right="0.7" top="0.75" bottom="0.75" header="0.3" footer="0.3"/>
  <pageSetup paperSize="9" scale="94"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G45"/>
  <sheetViews>
    <sheetView topLeftCell="A24" workbookViewId="0">
      <selection activeCell="F27" sqref="F27"/>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114" t="s">
        <v>3</v>
      </c>
      <c r="E4" s="115"/>
      <c r="F4" s="115"/>
      <c r="G4" s="116"/>
    </row>
    <row r="5" spans="1:7" ht="13.5" thickBot="1" x14ac:dyDescent="0.25">
      <c r="A5" s="71" t="s">
        <v>0</v>
      </c>
      <c r="B5" s="69"/>
      <c r="C5" s="72">
        <v>3</v>
      </c>
      <c r="D5" s="110" t="s">
        <v>32</v>
      </c>
      <c r="E5" s="111"/>
      <c r="F5" s="111"/>
      <c r="G5" s="112"/>
    </row>
    <row r="6" spans="1:7" ht="13.5" thickBot="1" x14ac:dyDescent="0.25">
      <c r="A6" s="73" t="s">
        <v>663</v>
      </c>
      <c r="B6" s="69"/>
      <c r="C6" s="74" t="s">
        <v>591</v>
      </c>
      <c r="D6" s="890" t="s">
        <v>664</v>
      </c>
      <c r="E6" s="890"/>
      <c r="F6" s="890"/>
      <c r="G6" s="890"/>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892" t="s">
        <v>48</v>
      </c>
      <c r="D9" s="892"/>
      <c r="E9" s="892"/>
      <c r="F9" s="892"/>
      <c r="G9" s="892"/>
    </row>
    <row r="10" spans="1:7" ht="13.5" thickBot="1" x14ac:dyDescent="0.25">
      <c r="A10" s="73" t="s">
        <v>26</v>
      </c>
      <c r="B10" s="69"/>
      <c r="C10" s="962" t="s">
        <v>65</v>
      </c>
      <c r="D10" s="962"/>
      <c r="E10" s="962"/>
      <c r="F10" s="962"/>
      <c r="G10" s="96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25.39</v>
      </c>
      <c r="D13" s="882"/>
      <c r="E13" s="69"/>
      <c r="F13" s="69"/>
    </row>
    <row r="14" spans="1:7" ht="13.5" thickBot="1" x14ac:dyDescent="0.25">
      <c r="A14" s="71" t="s">
        <v>20</v>
      </c>
      <c r="B14" s="69"/>
      <c r="C14" s="882">
        <v>23.39</v>
      </c>
      <c r="D14" s="882"/>
      <c r="E14" s="69"/>
      <c r="F14" s="69"/>
    </row>
    <row r="15" spans="1:7" ht="13.5" thickBot="1" x14ac:dyDescent="0.25">
      <c r="A15" s="73" t="s">
        <v>1</v>
      </c>
      <c r="B15" s="69"/>
      <c r="C15" s="882">
        <v>11.757999999999999</v>
      </c>
      <c r="D15" s="882"/>
      <c r="E15" s="69"/>
      <c r="F15" s="69"/>
    </row>
    <row r="16" spans="1:7" ht="13.5" thickBot="1" x14ac:dyDescent="0.25">
      <c r="A16" s="82"/>
      <c r="B16" s="69"/>
      <c r="C16" s="83"/>
      <c r="D16" s="83"/>
      <c r="E16" s="84"/>
      <c r="F16" s="84"/>
      <c r="G16" s="85"/>
    </row>
    <row r="17" spans="1:7" ht="13.5" thickBot="1" x14ac:dyDescent="0.25">
      <c r="A17" s="71" t="s">
        <v>18</v>
      </c>
      <c r="B17" s="84"/>
      <c r="C17" s="892" t="s">
        <v>1116</v>
      </c>
      <c r="D17" s="892"/>
      <c r="E17" s="892"/>
      <c r="F17" s="892"/>
      <c r="G17" s="892"/>
    </row>
    <row r="18" spans="1:7" ht="13.5" thickBot="1" x14ac:dyDescent="0.25">
      <c r="A18" s="73" t="s">
        <v>19</v>
      </c>
      <c r="B18" s="69"/>
      <c r="C18" s="892" t="s">
        <v>1046</v>
      </c>
      <c r="D18" s="892"/>
      <c r="E18" s="892"/>
      <c r="F18" s="892"/>
      <c r="G18" s="892"/>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610</v>
      </c>
      <c r="C23" s="88"/>
      <c r="D23" s="145" t="s">
        <v>54</v>
      </c>
      <c r="E23" s="130">
        <v>9000</v>
      </c>
      <c r="F23" s="130">
        <v>4054.23</v>
      </c>
    </row>
    <row r="24" spans="1:7" x14ac:dyDescent="0.2">
      <c r="A24" s="117"/>
      <c r="B24" s="88">
        <v>620</v>
      </c>
      <c r="C24" s="88"/>
      <c r="D24" s="145" t="s">
        <v>57</v>
      </c>
      <c r="E24" s="130">
        <v>3140</v>
      </c>
      <c r="F24" s="130">
        <v>1416.78</v>
      </c>
    </row>
    <row r="25" spans="1:7" x14ac:dyDescent="0.2">
      <c r="A25" s="117"/>
      <c r="B25" s="88">
        <v>630</v>
      </c>
      <c r="C25" s="88"/>
      <c r="D25" s="145" t="s">
        <v>55</v>
      </c>
      <c r="E25" s="130">
        <v>5000</v>
      </c>
      <c r="F25" s="130">
        <v>3215.8</v>
      </c>
    </row>
    <row r="26" spans="1:7" x14ac:dyDescent="0.2">
      <c r="A26" s="117"/>
      <c r="B26" s="88">
        <v>640</v>
      </c>
      <c r="C26" s="118"/>
      <c r="D26" s="145" t="s">
        <v>66</v>
      </c>
      <c r="E26" s="130">
        <v>100</v>
      </c>
      <c r="F26" s="130">
        <v>0</v>
      </c>
    </row>
    <row r="27" spans="1:7" ht="13.5" thickBot="1" x14ac:dyDescent="0.25">
      <c r="A27" s="88"/>
      <c r="B27" s="88">
        <v>650</v>
      </c>
      <c r="C27" s="118"/>
      <c r="D27" s="145" t="s">
        <v>592</v>
      </c>
      <c r="E27" s="130">
        <v>210</v>
      </c>
      <c r="F27" s="130">
        <v>138.41</v>
      </c>
    </row>
    <row r="28" spans="1:7" ht="13.5" thickBot="1" x14ac:dyDescent="0.25">
      <c r="A28" s="89" t="s">
        <v>11</v>
      </c>
      <c r="B28" s="90"/>
      <c r="C28" s="90"/>
      <c r="D28" s="90"/>
      <c r="E28" s="131">
        <f>SUM(E23:E27)</f>
        <v>17450</v>
      </c>
      <c r="F28" s="131">
        <f>SUM(F23:F27)</f>
        <v>8825.2200000000012</v>
      </c>
    </row>
    <row r="29" spans="1:7" x14ac:dyDescent="0.2">
      <c r="A29" s="577"/>
      <c r="B29" s="345"/>
      <c r="C29" s="345"/>
      <c r="D29" s="345"/>
      <c r="E29" s="578"/>
      <c r="F29" s="579"/>
    </row>
    <row r="30" spans="1:7" ht="13.5" thickBot="1" x14ac:dyDescent="0.25">
      <c r="A30" s="119"/>
      <c r="B30" s="120">
        <v>821</v>
      </c>
      <c r="C30" s="120"/>
      <c r="D30" s="120" t="s">
        <v>597</v>
      </c>
      <c r="E30" s="580">
        <v>5940</v>
      </c>
      <c r="F30" s="581">
        <v>2933.05</v>
      </c>
    </row>
    <row r="31" spans="1:7" ht="13.5" thickBot="1" x14ac:dyDescent="0.25">
      <c r="A31" s="119" t="s">
        <v>227</v>
      </c>
      <c r="B31" s="120"/>
      <c r="C31" s="120"/>
      <c r="D31" s="120"/>
      <c r="E31" s="135">
        <f>E30+E29</f>
        <v>5940</v>
      </c>
      <c r="F31" s="135">
        <f>F30+F29</f>
        <v>2933.05</v>
      </c>
    </row>
    <row r="32" spans="1:7" ht="13.5" thickBot="1" x14ac:dyDescent="0.25">
      <c r="A32" s="92" t="s">
        <v>13</v>
      </c>
      <c r="B32" s="90" t="s">
        <v>67</v>
      </c>
      <c r="C32" s="90" t="s">
        <v>67</v>
      </c>
      <c r="D32" s="90" t="s">
        <v>67</v>
      </c>
      <c r="E32" s="134">
        <f>E31+E28</f>
        <v>23390</v>
      </c>
      <c r="F32" s="134">
        <f>F31+F28</f>
        <v>11758.27</v>
      </c>
    </row>
    <row r="33" spans="1:7" x14ac:dyDescent="0.2">
      <c r="F33" s="121"/>
    </row>
    <row r="36" spans="1:7" ht="15.75" x14ac:dyDescent="0.25">
      <c r="A36" s="64" t="s">
        <v>14</v>
      </c>
      <c r="B36" s="65"/>
      <c r="C36" s="65"/>
      <c r="D36" s="65"/>
      <c r="E36" s="65"/>
      <c r="F36" s="65"/>
      <c r="G36" s="65"/>
    </row>
    <row r="37" spans="1:7" x14ac:dyDescent="0.2">
      <c r="A37" s="93"/>
    </row>
    <row r="38" spans="1:7" ht="22.5" x14ac:dyDescent="0.2">
      <c r="A38" s="929" t="s">
        <v>22</v>
      </c>
      <c r="B38" s="929"/>
      <c r="C38" s="929"/>
      <c r="D38" s="172" t="s">
        <v>15</v>
      </c>
      <c r="E38" s="175" t="s">
        <v>910</v>
      </c>
      <c r="F38" s="29" t="s">
        <v>909</v>
      </c>
    </row>
    <row r="39" spans="1:7" ht="22.5" customHeight="1" x14ac:dyDescent="0.2">
      <c r="A39" s="946" t="s">
        <v>85</v>
      </c>
      <c r="B39" s="947"/>
      <c r="C39" s="948"/>
      <c r="D39" s="108" t="s">
        <v>86</v>
      </c>
      <c r="E39" s="96" t="s">
        <v>33</v>
      </c>
      <c r="F39" s="96" t="s">
        <v>33</v>
      </c>
    </row>
    <row r="40" spans="1:7" ht="22.5" customHeight="1" x14ac:dyDescent="0.2">
      <c r="A40" s="949"/>
      <c r="B40" s="950"/>
      <c r="C40" s="951"/>
      <c r="D40" s="108" t="s">
        <v>87</v>
      </c>
      <c r="E40" s="96" t="s">
        <v>33</v>
      </c>
      <c r="F40" s="96" t="s">
        <v>33</v>
      </c>
    </row>
    <row r="41" spans="1:7" ht="35.25" customHeight="1" x14ac:dyDescent="0.2">
      <c r="A41" s="952"/>
      <c r="B41" s="953"/>
      <c r="C41" s="954"/>
      <c r="D41" s="108" t="s">
        <v>88</v>
      </c>
      <c r="E41" s="96" t="s">
        <v>33</v>
      </c>
      <c r="F41" s="96" t="s">
        <v>33</v>
      </c>
    </row>
    <row r="42" spans="1:7" ht="27.75" customHeight="1" x14ac:dyDescent="0.2">
      <c r="A42" s="98" t="s">
        <v>16</v>
      </c>
      <c r="E42" s="97"/>
      <c r="F42" s="97"/>
      <c r="G42" s="97"/>
    </row>
    <row r="43" spans="1:7" ht="115.5" customHeight="1" x14ac:dyDescent="0.2">
      <c r="A43" s="99" t="s">
        <v>17</v>
      </c>
      <c r="B43" s="927" t="s">
        <v>825</v>
      </c>
      <c r="C43" s="927"/>
      <c r="D43" s="927"/>
      <c r="E43" s="927"/>
      <c r="F43" s="927"/>
    </row>
    <row r="44" spans="1:7" ht="21.75" customHeight="1" x14ac:dyDescent="0.2"/>
    <row r="45" spans="1:7" ht="24" x14ac:dyDescent="0.2">
      <c r="A45" s="99" t="s">
        <v>29</v>
      </c>
      <c r="B45" s="928"/>
      <c r="C45" s="928"/>
      <c r="D45" s="928"/>
      <c r="E45" s="928"/>
      <c r="F45" s="928"/>
    </row>
  </sheetData>
  <sheetProtection selectLockedCells="1" selectUnlockedCells="1"/>
  <mergeCells count="13">
    <mergeCell ref="C14:D14"/>
    <mergeCell ref="D6:G6"/>
    <mergeCell ref="C9:G9"/>
    <mergeCell ref="C10:G10"/>
    <mergeCell ref="C12:D12"/>
    <mergeCell ref="C13:D13"/>
    <mergeCell ref="B45:F45"/>
    <mergeCell ref="C15:D15"/>
    <mergeCell ref="C17:G17"/>
    <mergeCell ref="C18:G18"/>
    <mergeCell ref="A38:C38"/>
    <mergeCell ref="A39:C41"/>
    <mergeCell ref="B43:F43"/>
  </mergeCells>
  <pageMargins left="0.7" right="0.7" top="0.75" bottom="0.75" header="0.3" footer="0.3"/>
  <pageSetup paperSize="9" scale="76" firstPageNumber="0" fitToHeight="0" orientation="portrait"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G42"/>
  <sheetViews>
    <sheetView topLeftCell="B16" workbookViewId="0">
      <selection activeCell="B42" sqref="B42:F42"/>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4</v>
      </c>
      <c r="D5" s="110" t="s">
        <v>92</v>
      </c>
      <c r="E5" s="111"/>
      <c r="F5" s="111"/>
      <c r="G5" s="112"/>
    </row>
    <row r="6" spans="1:7" ht="13.5" thickBot="1" x14ac:dyDescent="0.25">
      <c r="A6" s="73" t="s">
        <v>663</v>
      </c>
      <c r="B6" s="69"/>
      <c r="C6" s="74" t="s">
        <v>93</v>
      </c>
      <c r="D6" s="139" t="s">
        <v>94</v>
      </c>
      <c r="E6" s="140"/>
      <c r="F6" s="140"/>
      <c r="G6" s="14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63" t="s">
        <v>48</v>
      </c>
      <c r="D9" s="964"/>
      <c r="E9" s="964"/>
      <c r="F9" s="964"/>
      <c r="G9" s="965"/>
    </row>
    <row r="10" spans="1:7" ht="13.5" thickBot="1" x14ac:dyDescent="0.25">
      <c r="A10" s="73" t="s">
        <v>26</v>
      </c>
      <c r="B10" s="69"/>
      <c r="C10" s="892" t="s">
        <v>65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17.335000000000001</v>
      </c>
      <c r="D13" s="882"/>
      <c r="E13" s="69"/>
      <c r="F13" s="69"/>
    </row>
    <row r="14" spans="1:7" ht="13.5" thickBot="1" x14ac:dyDescent="0.25">
      <c r="A14" s="71" t="s">
        <v>20</v>
      </c>
      <c r="B14" s="69"/>
      <c r="C14" s="882">
        <v>17.335000000000001</v>
      </c>
      <c r="D14" s="882"/>
      <c r="E14" s="69"/>
      <c r="F14" s="69"/>
    </row>
    <row r="15" spans="1:7" ht="13.5" thickBot="1" x14ac:dyDescent="0.25">
      <c r="A15" s="73" t="s">
        <v>1</v>
      </c>
      <c r="B15" s="69"/>
      <c r="C15" s="882">
        <v>7.8979999999999997</v>
      </c>
      <c r="D15" s="882"/>
      <c r="E15" s="69"/>
      <c r="F15" s="69"/>
    </row>
    <row r="16" spans="1:7" ht="13.5" thickBot="1" x14ac:dyDescent="0.25">
      <c r="A16" s="82"/>
      <c r="B16" s="69"/>
      <c r="C16" s="83"/>
      <c r="D16" s="83"/>
      <c r="E16" s="84"/>
      <c r="F16" s="84"/>
      <c r="G16" s="85"/>
    </row>
    <row r="17" spans="1:7" ht="13.5" thickBot="1" x14ac:dyDescent="0.25">
      <c r="A17" s="71" t="s">
        <v>18</v>
      </c>
      <c r="B17" s="84"/>
      <c r="C17" s="892" t="s">
        <v>1116</v>
      </c>
      <c r="D17" s="892"/>
      <c r="E17" s="892"/>
      <c r="F17" s="892"/>
      <c r="G17" s="892"/>
    </row>
    <row r="18" spans="1:7" ht="13.5" thickBot="1" x14ac:dyDescent="0.25">
      <c r="A18" s="73" t="s">
        <v>19</v>
      </c>
      <c r="B18" s="69"/>
      <c r="C18" s="892" t="s">
        <v>1046</v>
      </c>
      <c r="D18" s="892"/>
      <c r="E18" s="892"/>
      <c r="F18" s="892"/>
      <c r="G18" s="892"/>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42"/>
      <c r="B23" s="144">
        <v>610</v>
      </c>
      <c r="C23" s="145"/>
      <c r="D23" s="145" t="s">
        <v>54</v>
      </c>
      <c r="E23" s="150">
        <v>12000</v>
      </c>
      <c r="F23" s="150">
        <v>5370.85</v>
      </c>
    </row>
    <row r="24" spans="1:7" x14ac:dyDescent="0.2">
      <c r="A24" s="142"/>
      <c r="B24" s="144">
        <v>620</v>
      </c>
      <c r="C24" s="145"/>
      <c r="D24" s="145" t="s">
        <v>57</v>
      </c>
      <c r="E24" s="150">
        <v>4435</v>
      </c>
      <c r="F24" s="150">
        <v>1996.52</v>
      </c>
    </row>
    <row r="25" spans="1:7" x14ac:dyDescent="0.2">
      <c r="A25" s="142"/>
      <c r="B25" s="144">
        <v>630</v>
      </c>
      <c r="C25" s="145"/>
      <c r="D25" s="145" t="s">
        <v>55</v>
      </c>
      <c r="E25" s="150">
        <v>800</v>
      </c>
      <c r="F25" s="150">
        <v>531.34</v>
      </c>
    </row>
    <row r="26" spans="1:7" ht="13.5" thickBot="1" x14ac:dyDescent="0.25">
      <c r="A26" s="143"/>
      <c r="B26" s="147">
        <v>640</v>
      </c>
      <c r="C26" s="146"/>
      <c r="D26" s="145" t="s">
        <v>66</v>
      </c>
      <c r="E26" s="151">
        <v>100</v>
      </c>
      <c r="F26" s="151">
        <v>0</v>
      </c>
    </row>
    <row r="27" spans="1:7" ht="13.5" thickBot="1" x14ac:dyDescent="0.25">
      <c r="A27" s="89" t="s">
        <v>11</v>
      </c>
      <c r="B27" s="90"/>
      <c r="C27" s="90"/>
      <c r="D27" s="90"/>
      <c r="E27" s="131">
        <f>SUM(E23:E26)</f>
        <v>17335</v>
      </c>
      <c r="F27" s="131">
        <f>SUM(F23:F26)</f>
        <v>7898.7100000000009</v>
      </c>
    </row>
    <row r="28" spans="1:7" ht="13.5" thickBot="1" x14ac:dyDescent="0.25">
      <c r="A28" s="154" t="s">
        <v>12</v>
      </c>
      <c r="B28" s="155">
        <v>0</v>
      </c>
      <c r="C28" s="155"/>
      <c r="D28" s="155"/>
      <c r="E28" s="156">
        <v>0</v>
      </c>
      <c r="F28" s="157">
        <v>0</v>
      </c>
    </row>
    <row r="29" spans="1:7" ht="13.5" thickBot="1" x14ac:dyDescent="0.25">
      <c r="A29" s="158" t="s">
        <v>13</v>
      </c>
      <c r="B29" s="159" t="s">
        <v>67</v>
      </c>
      <c r="C29" s="159" t="s">
        <v>67</v>
      </c>
      <c r="D29" s="159" t="s">
        <v>67</v>
      </c>
      <c r="E29" s="160">
        <f>E28+E27</f>
        <v>17335</v>
      </c>
      <c r="F29" s="161">
        <f>F28+F27</f>
        <v>7898.7100000000009</v>
      </c>
    </row>
    <row r="33" spans="1:7" ht="15.75" x14ac:dyDescent="0.25">
      <c r="A33" s="64" t="s">
        <v>14</v>
      </c>
      <c r="B33" s="65"/>
      <c r="C33" s="65"/>
      <c r="D33" s="65"/>
      <c r="E33" s="65"/>
      <c r="F33" s="65"/>
      <c r="G33" s="65"/>
    </row>
    <row r="34" spans="1:7" x14ac:dyDescent="0.2">
      <c r="A34" s="93"/>
    </row>
    <row r="35" spans="1:7" ht="22.5" x14ac:dyDescent="0.2">
      <c r="A35" s="966" t="s">
        <v>22</v>
      </c>
      <c r="B35" s="967"/>
      <c r="C35" s="968"/>
      <c r="D35" s="173" t="s">
        <v>15</v>
      </c>
      <c r="E35" s="582" t="s">
        <v>910</v>
      </c>
      <c r="F35" s="582" t="s">
        <v>909</v>
      </c>
    </row>
    <row r="36" spans="1:7" ht="71.25" customHeight="1" x14ac:dyDescent="0.2">
      <c r="A36" s="969" t="s">
        <v>831</v>
      </c>
      <c r="B36" s="969"/>
      <c r="C36" s="969"/>
      <c r="D36" s="717" t="s">
        <v>95</v>
      </c>
      <c r="E36" s="205">
        <v>490</v>
      </c>
      <c r="F36" s="204">
        <v>215</v>
      </c>
    </row>
    <row r="37" spans="1:7" ht="36" customHeight="1" x14ac:dyDescent="0.2">
      <c r="A37" s="969"/>
      <c r="B37" s="969"/>
      <c r="C37" s="969"/>
      <c r="D37" s="717" t="s">
        <v>96</v>
      </c>
      <c r="E37" s="205">
        <v>180</v>
      </c>
      <c r="F37" s="204">
        <v>71</v>
      </c>
    </row>
    <row r="38" spans="1:7" ht="45" x14ac:dyDescent="0.2">
      <c r="A38" s="969"/>
      <c r="B38" s="969"/>
      <c r="C38" s="969"/>
      <c r="D38" s="717" t="s">
        <v>832</v>
      </c>
      <c r="E38" s="171" t="s">
        <v>33</v>
      </c>
      <c r="F38" s="171" t="s">
        <v>33</v>
      </c>
      <c r="G38" s="97"/>
    </row>
    <row r="39" spans="1:7" x14ac:dyDescent="0.2">
      <c r="A39" s="98" t="s">
        <v>16</v>
      </c>
    </row>
    <row r="40" spans="1:7" ht="93.75" customHeight="1" x14ac:dyDescent="0.2">
      <c r="A40" s="99" t="s">
        <v>17</v>
      </c>
      <c r="B40" s="927" t="s">
        <v>1121</v>
      </c>
      <c r="C40" s="927"/>
      <c r="D40" s="927"/>
      <c r="E40" s="927"/>
      <c r="F40" s="927"/>
    </row>
    <row r="42" spans="1:7" ht="48" customHeight="1" x14ac:dyDescent="0.2">
      <c r="A42" s="99" t="s">
        <v>29</v>
      </c>
      <c r="B42" s="927"/>
      <c r="C42" s="927"/>
      <c r="D42" s="927"/>
      <c r="E42" s="927"/>
      <c r="F42" s="927"/>
    </row>
  </sheetData>
  <sheetProtection selectLockedCells="1" selectUnlockedCells="1"/>
  <mergeCells count="13">
    <mergeCell ref="C15:D15"/>
    <mergeCell ref="C17:G17"/>
    <mergeCell ref="C18:G18"/>
    <mergeCell ref="B40:F40"/>
    <mergeCell ref="B42:F42"/>
    <mergeCell ref="A35:C35"/>
    <mergeCell ref="A36:C38"/>
    <mergeCell ref="D4:G4"/>
    <mergeCell ref="C10:G10"/>
    <mergeCell ref="C12:D12"/>
    <mergeCell ref="C13:D13"/>
    <mergeCell ref="C14:D14"/>
    <mergeCell ref="C9:G9"/>
  </mergeCells>
  <pageMargins left="0.7" right="0.7" top="0.75" bottom="0.75" header="0.3" footer="0.3"/>
  <pageSetup paperSize="9" scale="76" firstPageNumber="0" fitToHeight="0" orientation="portrait"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G41"/>
  <sheetViews>
    <sheetView workbookViewId="0">
      <selection activeCell="B39" sqref="B39:F39"/>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4</v>
      </c>
      <c r="D5" s="889" t="s">
        <v>92</v>
      </c>
      <c r="E5" s="889"/>
      <c r="F5" s="889"/>
      <c r="G5" s="889"/>
    </row>
    <row r="6" spans="1:7" ht="13.5" thickBot="1" x14ac:dyDescent="0.25">
      <c r="A6" s="73" t="s">
        <v>663</v>
      </c>
      <c r="B6" s="69"/>
      <c r="C6" s="74" t="s">
        <v>97</v>
      </c>
      <c r="D6" s="890" t="s">
        <v>98</v>
      </c>
      <c r="E6" s="890"/>
      <c r="F6" s="890"/>
      <c r="G6" s="890"/>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63" t="s">
        <v>48</v>
      </c>
      <c r="D9" s="964"/>
      <c r="E9" s="964"/>
      <c r="F9" s="964"/>
      <c r="G9" s="965"/>
    </row>
    <row r="10" spans="1:7" ht="13.5" thickBot="1" x14ac:dyDescent="0.25">
      <c r="A10" s="73" t="s">
        <v>26</v>
      </c>
      <c r="B10" s="69"/>
      <c r="C10" s="892" t="s">
        <v>65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0</v>
      </c>
      <c r="D13" s="882"/>
      <c r="E13" s="69"/>
      <c r="F13" s="69"/>
    </row>
    <row r="14" spans="1:7" ht="13.5" thickBot="1" x14ac:dyDescent="0.25">
      <c r="A14" s="71" t="s">
        <v>20</v>
      </c>
      <c r="B14" s="69"/>
      <c r="C14" s="882">
        <v>0</v>
      </c>
      <c r="D14" s="882"/>
      <c r="E14" s="69"/>
      <c r="F14" s="69"/>
    </row>
    <row r="15" spans="1:7" ht="13.5" thickBot="1" x14ac:dyDescent="0.25">
      <c r="A15" s="73" t="s">
        <v>1</v>
      </c>
      <c r="B15" s="69"/>
      <c r="C15" s="882">
        <v>0</v>
      </c>
      <c r="D15" s="882"/>
      <c r="E15" s="69"/>
      <c r="F15" s="69"/>
    </row>
    <row r="16" spans="1:7" ht="13.5" thickBot="1" x14ac:dyDescent="0.25">
      <c r="A16" s="82"/>
      <c r="B16" s="69"/>
      <c r="C16" s="83"/>
      <c r="D16" s="83"/>
      <c r="E16" s="84"/>
      <c r="F16" s="84"/>
      <c r="G16" s="85"/>
    </row>
    <row r="17" spans="1:7" ht="13.5" thickBot="1" x14ac:dyDescent="0.25">
      <c r="A17" s="71" t="s">
        <v>18</v>
      </c>
      <c r="B17" s="84"/>
      <c r="C17" s="892" t="s">
        <v>1116</v>
      </c>
      <c r="D17" s="892"/>
      <c r="E17" s="892"/>
      <c r="F17" s="892"/>
      <c r="G17" s="892"/>
    </row>
    <row r="18" spans="1:7" ht="13.5" thickBot="1" x14ac:dyDescent="0.25">
      <c r="A18" s="73" t="s">
        <v>19</v>
      </c>
      <c r="B18" s="69"/>
      <c r="C18" s="79" t="s">
        <v>1046</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c r="C23" s="88"/>
      <c r="D23" s="88"/>
      <c r="E23" s="88"/>
      <c r="F23" s="88"/>
    </row>
    <row r="24" spans="1:7" x14ac:dyDescent="0.2">
      <c r="A24" s="117"/>
      <c r="B24" s="88"/>
      <c r="C24" s="88"/>
      <c r="D24" s="88"/>
      <c r="E24" s="100"/>
      <c r="F24" s="88"/>
    </row>
    <row r="25" spans="1:7" ht="13.5" thickBot="1" x14ac:dyDescent="0.25">
      <c r="A25" s="117"/>
      <c r="B25" s="88"/>
      <c r="C25" s="88"/>
      <c r="D25" s="88"/>
      <c r="E25" s="88"/>
      <c r="F25" s="101"/>
    </row>
    <row r="26" spans="1:7" ht="13.5" thickBot="1" x14ac:dyDescent="0.25">
      <c r="A26" s="89" t="s">
        <v>11</v>
      </c>
      <c r="B26" s="90"/>
      <c r="C26" s="90"/>
      <c r="D26" s="90"/>
      <c r="E26" s="102"/>
      <c r="F26" s="103"/>
    </row>
    <row r="27" spans="1:7" ht="13.5" thickBot="1" x14ac:dyDescent="0.25">
      <c r="A27" s="119" t="s">
        <v>12</v>
      </c>
      <c r="B27" s="120"/>
      <c r="C27" s="120"/>
      <c r="D27" s="120"/>
      <c r="E27" s="120"/>
      <c r="F27" s="162"/>
    </row>
    <row r="28" spans="1:7" ht="13.5" thickBot="1" x14ac:dyDescent="0.25">
      <c r="A28" s="92" t="s">
        <v>13</v>
      </c>
      <c r="B28" s="90"/>
      <c r="C28" s="90"/>
      <c r="D28" s="90"/>
      <c r="E28" s="102"/>
      <c r="F28" s="91"/>
    </row>
    <row r="32" spans="1:7" ht="15.75" x14ac:dyDescent="0.25">
      <c r="A32" s="64" t="s">
        <v>14</v>
      </c>
      <c r="B32" s="65"/>
      <c r="C32" s="65"/>
      <c r="D32" s="65"/>
      <c r="E32" s="65"/>
      <c r="F32" s="65"/>
      <c r="G32" s="65"/>
    </row>
    <row r="33" spans="1:7" x14ac:dyDescent="0.2">
      <c r="A33" s="93"/>
    </row>
    <row r="34" spans="1:7" ht="22.5" x14ac:dyDescent="0.2">
      <c r="A34" s="929" t="s">
        <v>22</v>
      </c>
      <c r="B34" s="929"/>
      <c r="C34" s="929"/>
      <c r="D34" s="172" t="s">
        <v>15</v>
      </c>
      <c r="E34" s="175" t="s">
        <v>910</v>
      </c>
      <c r="F34" s="29" t="s">
        <v>909</v>
      </c>
    </row>
    <row r="35" spans="1:7" ht="32.85" customHeight="1" x14ac:dyDescent="0.2">
      <c r="A35" s="946" t="s">
        <v>99</v>
      </c>
      <c r="B35" s="947"/>
      <c r="C35" s="948"/>
      <c r="D35" s="122" t="s">
        <v>100</v>
      </c>
      <c r="E35" s="96">
        <v>6300</v>
      </c>
      <c r="F35" s="96">
        <v>3025</v>
      </c>
    </row>
    <row r="36" spans="1:7" ht="33.75" x14ac:dyDescent="0.2">
      <c r="A36" s="952"/>
      <c r="B36" s="953"/>
      <c r="C36" s="954"/>
      <c r="D36" s="108" t="s">
        <v>101</v>
      </c>
      <c r="E36" s="163">
        <v>4000</v>
      </c>
      <c r="F36" s="96">
        <v>2130</v>
      </c>
    </row>
    <row r="37" spans="1:7" x14ac:dyDescent="0.2">
      <c r="E37" s="97"/>
      <c r="F37" s="97"/>
      <c r="G37" s="97"/>
    </row>
    <row r="38" spans="1:7" x14ac:dyDescent="0.2">
      <c r="A38" s="98" t="s">
        <v>16</v>
      </c>
    </row>
    <row r="39" spans="1:7" ht="60" customHeight="1" x14ac:dyDescent="0.2">
      <c r="A39" s="99" t="s">
        <v>17</v>
      </c>
      <c r="B39" s="927" t="s">
        <v>1120</v>
      </c>
      <c r="C39" s="927"/>
      <c r="D39" s="927"/>
      <c r="E39" s="927"/>
      <c r="F39" s="927"/>
    </row>
    <row r="41" spans="1:7" ht="100.5" customHeight="1" x14ac:dyDescent="0.2">
      <c r="A41" s="99" t="s">
        <v>29</v>
      </c>
      <c r="B41" s="927" t="s">
        <v>1119</v>
      </c>
      <c r="C41" s="927"/>
      <c r="D41" s="927"/>
      <c r="E41" s="927"/>
      <c r="F41" s="927"/>
    </row>
  </sheetData>
  <sheetProtection selectLockedCells="1" selectUnlockedCells="1"/>
  <mergeCells count="14">
    <mergeCell ref="C12:D12"/>
    <mergeCell ref="B39:F39"/>
    <mergeCell ref="B41:F41"/>
    <mergeCell ref="C13:D13"/>
    <mergeCell ref="C14:D14"/>
    <mergeCell ref="C15:D15"/>
    <mergeCell ref="C17:G17"/>
    <mergeCell ref="A34:C34"/>
    <mergeCell ref="A35:C36"/>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G42"/>
  <sheetViews>
    <sheetView topLeftCell="B8" workbookViewId="0">
      <selection activeCell="F27" sqref="F27"/>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114" t="s">
        <v>3</v>
      </c>
      <c r="E4" s="115"/>
      <c r="F4" s="115"/>
      <c r="G4" s="116"/>
    </row>
    <row r="5" spans="1:7" ht="13.5" thickBot="1" x14ac:dyDescent="0.25">
      <c r="A5" s="71" t="s">
        <v>0</v>
      </c>
      <c r="B5" s="69"/>
      <c r="C5" s="72">
        <v>4</v>
      </c>
      <c r="D5" s="889" t="s">
        <v>92</v>
      </c>
      <c r="E5" s="889"/>
      <c r="F5" s="889"/>
      <c r="G5" s="889"/>
    </row>
    <row r="6" spans="1:7" ht="13.5" thickBot="1" x14ac:dyDescent="0.25">
      <c r="A6" s="73" t="s">
        <v>663</v>
      </c>
      <c r="B6" s="69"/>
      <c r="C6" s="74" t="s">
        <v>102</v>
      </c>
      <c r="D6" s="890" t="s">
        <v>103</v>
      </c>
      <c r="E6" s="890"/>
      <c r="F6" s="890"/>
      <c r="G6" s="890"/>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104</v>
      </c>
      <c r="B9" s="69"/>
      <c r="C9" s="963" t="s">
        <v>48</v>
      </c>
      <c r="D9" s="964"/>
      <c r="E9" s="964"/>
      <c r="F9" s="964"/>
      <c r="G9" s="965"/>
    </row>
    <row r="10" spans="1:7" ht="13.5" thickBot="1" x14ac:dyDescent="0.25">
      <c r="A10" s="73" t="s">
        <v>26</v>
      </c>
      <c r="B10" s="69"/>
      <c r="C10" s="892" t="s">
        <v>65</v>
      </c>
      <c r="D10" s="892"/>
      <c r="E10" s="892"/>
      <c r="F10" s="892"/>
      <c r="G10" s="892"/>
    </row>
    <row r="11" spans="1:7" ht="13.5" thickBot="1" x14ac:dyDescent="0.25">
      <c r="A11" s="78"/>
      <c r="B11" s="69"/>
      <c r="C11" s="69"/>
      <c r="D11" s="69"/>
      <c r="E11" s="69"/>
      <c r="F11" s="69"/>
    </row>
    <row r="12" spans="1:7" ht="13.5" thickBot="1" x14ac:dyDescent="0.25">
      <c r="A12" s="78"/>
      <c r="B12" s="69"/>
      <c r="C12" s="114" t="s">
        <v>28</v>
      </c>
      <c r="D12" s="164"/>
      <c r="E12" s="69"/>
      <c r="F12" s="69"/>
    </row>
    <row r="13" spans="1:7" ht="13.5" thickBot="1" x14ac:dyDescent="0.25">
      <c r="A13" s="81" t="s">
        <v>2</v>
      </c>
      <c r="B13" s="69"/>
      <c r="C13" s="882">
        <v>16.45</v>
      </c>
      <c r="D13" s="882"/>
      <c r="E13" s="69"/>
      <c r="F13" s="69"/>
    </row>
    <row r="14" spans="1:7" ht="13.5" thickBot="1" x14ac:dyDescent="0.25">
      <c r="A14" s="71" t="s">
        <v>20</v>
      </c>
      <c r="B14" s="69"/>
      <c r="C14" s="882">
        <v>16.45</v>
      </c>
      <c r="D14" s="882"/>
      <c r="E14" s="69"/>
      <c r="F14" s="69"/>
    </row>
    <row r="15" spans="1:7" ht="13.5" thickBot="1" x14ac:dyDescent="0.25">
      <c r="A15" s="73" t="s">
        <v>1</v>
      </c>
      <c r="B15" s="69"/>
      <c r="C15" s="882">
        <v>6.2789999999999999</v>
      </c>
      <c r="D15" s="882"/>
      <c r="E15" s="69"/>
      <c r="F15" s="69"/>
    </row>
    <row r="16" spans="1:7" ht="13.5" thickBot="1" x14ac:dyDescent="0.25">
      <c r="A16" s="82"/>
      <c r="B16" s="69"/>
      <c r="C16" s="83"/>
      <c r="D16" s="83"/>
      <c r="E16" s="84"/>
      <c r="F16" s="84"/>
      <c r="G16" s="85"/>
    </row>
    <row r="17" spans="1:7" ht="13.5" thickBot="1" x14ac:dyDescent="0.25">
      <c r="A17" s="71" t="s">
        <v>18</v>
      </c>
      <c r="B17" s="84"/>
      <c r="C17" s="892" t="s">
        <v>1116</v>
      </c>
      <c r="D17" s="892"/>
      <c r="E17" s="892"/>
      <c r="F17" s="892"/>
      <c r="G17" s="892"/>
    </row>
    <row r="18" spans="1:7" ht="13.5" thickBot="1" x14ac:dyDescent="0.25">
      <c r="A18" s="73" t="s">
        <v>19</v>
      </c>
      <c r="B18" s="69"/>
      <c r="C18" s="79" t="s">
        <v>1046</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610</v>
      </c>
      <c r="C23" s="88"/>
      <c r="D23" s="165" t="s">
        <v>54</v>
      </c>
      <c r="E23" s="130">
        <v>11500</v>
      </c>
      <c r="F23" s="130">
        <v>4195.18</v>
      </c>
    </row>
    <row r="24" spans="1:7" x14ac:dyDescent="0.2">
      <c r="A24" s="117"/>
      <c r="B24" s="88">
        <v>620</v>
      </c>
      <c r="C24" s="88"/>
      <c r="D24" s="165" t="s">
        <v>57</v>
      </c>
      <c r="E24" s="130">
        <v>4250</v>
      </c>
      <c r="F24" s="130">
        <v>1561.35</v>
      </c>
    </row>
    <row r="25" spans="1:7" x14ac:dyDescent="0.2">
      <c r="A25" s="117"/>
      <c r="B25" s="88">
        <v>630</v>
      </c>
      <c r="C25" s="88"/>
      <c r="D25" s="165" t="s">
        <v>55</v>
      </c>
      <c r="E25" s="130">
        <v>600</v>
      </c>
      <c r="F25" s="130">
        <v>303</v>
      </c>
    </row>
    <row r="26" spans="1:7" ht="13.5" thickBot="1" x14ac:dyDescent="0.25">
      <c r="A26" s="117"/>
      <c r="B26" s="88">
        <v>640</v>
      </c>
      <c r="C26" s="88"/>
      <c r="D26" s="88" t="s">
        <v>56</v>
      </c>
      <c r="E26" s="130">
        <v>100</v>
      </c>
      <c r="F26" s="130">
        <v>219.57</v>
      </c>
    </row>
    <row r="27" spans="1:7" ht="13.5" thickBot="1" x14ac:dyDescent="0.25">
      <c r="A27" s="89" t="s">
        <v>11</v>
      </c>
      <c r="B27" s="90"/>
      <c r="C27" s="90"/>
      <c r="D27" s="90"/>
      <c r="E27" s="166">
        <f>SUM(E23:E26)</f>
        <v>16450</v>
      </c>
      <c r="F27" s="166">
        <f>SUM(F23:F26)</f>
        <v>6279.1</v>
      </c>
    </row>
    <row r="28" spans="1:7" ht="13.5" thickBot="1" x14ac:dyDescent="0.25">
      <c r="A28" s="119" t="s">
        <v>12</v>
      </c>
      <c r="B28" s="120"/>
      <c r="C28" s="120"/>
      <c r="D28" s="120"/>
      <c r="E28" s="167"/>
      <c r="F28" s="168"/>
    </row>
    <row r="29" spans="1:7" ht="13.5" thickBot="1" x14ac:dyDescent="0.25">
      <c r="A29" s="92" t="s">
        <v>13</v>
      </c>
      <c r="B29" s="90" t="s">
        <v>67</v>
      </c>
      <c r="C29" s="90" t="s">
        <v>67</v>
      </c>
      <c r="D29" s="90" t="s">
        <v>67</v>
      </c>
      <c r="E29" s="134">
        <f>E27+E28</f>
        <v>16450</v>
      </c>
      <c r="F29" s="134">
        <f>F27+F28</f>
        <v>6279.1</v>
      </c>
    </row>
    <row r="33" spans="1:7" ht="15.75" x14ac:dyDescent="0.25">
      <c r="A33" s="64" t="s">
        <v>14</v>
      </c>
      <c r="B33" s="65"/>
      <c r="C33" s="65"/>
      <c r="D33" s="65"/>
      <c r="E33" s="65"/>
      <c r="F33" s="65"/>
      <c r="G33" s="65"/>
    </row>
    <row r="34" spans="1:7" x14ac:dyDescent="0.2">
      <c r="A34" s="93"/>
    </row>
    <row r="35" spans="1:7" ht="22.5" x14ac:dyDescent="0.2">
      <c r="A35" s="970" t="s">
        <v>22</v>
      </c>
      <c r="B35" s="970"/>
      <c r="C35" s="970"/>
      <c r="D35" s="173" t="s">
        <v>15</v>
      </c>
      <c r="E35" s="175" t="s">
        <v>910</v>
      </c>
      <c r="F35" s="29" t="s">
        <v>909</v>
      </c>
    </row>
    <row r="36" spans="1:7" ht="43.15" customHeight="1" x14ac:dyDescent="0.2">
      <c r="A36" s="924" t="s">
        <v>105</v>
      </c>
      <c r="B36" s="924"/>
      <c r="C36" s="924"/>
      <c r="D36" s="170" t="s">
        <v>398</v>
      </c>
      <c r="E36" s="171" t="s">
        <v>33</v>
      </c>
      <c r="F36" s="171" t="s">
        <v>33</v>
      </c>
    </row>
    <row r="37" spans="1:7" ht="43.15" customHeight="1" x14ac:dyDescent="0.2">
      <c r="A37" s="924"/>
      <c r="B37" s="924"/>
      <c r="C37" s="924"/>
      <c r="D37" s="170" t="s">
        <v>106</v>
      </c>
      <c r="E37" s="171">
        <v>850</v>
      </c>
      <c r="F37" s="171">
        <v>275</v>
      </c>
    </row>
    <row r="38" spans="1:7" x14ac:dyDescent="0.2">
      <c r="E38" s="97"/>
      <c r="F38" s="97"/>
      <c r="G38" s="97"/>
    </row>
    <row r="39" spans="1:7" x14ac:dyDescent="0.2">
      <c r="A39" s="98" t="s">
        <v>16</v>
      </c>
    </row>
    <row r="40" spans="1:7" ht="63" customHeight="1" x14ac:dyDescent="0.2">
      <c r="A40" s="99" t="s">
        <v>17</v>
      </c>
      <c r="B40" s="927" t="s">
        <v>1118</v>
      </c>
      <c r="C40" s="927"/>
      <c r="D40" s="927"/>
      <c r="E40" s="927"/>
      <c r="F40" s="927"/>
    </row>
    <row r="42" spans="1:7" ht="24" x14ac:dyDescent="0.2">
      <c r="A42" s="99" t="s">
        <v>29</v>
      </c>
      <c r="B42" s="928"/>
      <c r="C42" s="928"/>
      <c r="D42" s="928"/>
      <c r="E42" s="928"/>
      <c r="F42" s="928"/>
    </row>
  </sheetData>
  <sheetProtection selectLockedCells="1" selectUnlockedCells="1"/>
  <mergeCells count="12">
    <mergeCell ref="B40:F40"/>
    <mergeCell ref="B42:F42"/>
    <mergeCell ref="C14:D14"/>
    <mergeCell ref="C15:D15"/>
    <mergeCell ref="C17:G17"/>
    <mergeCell ref="A35:C35"/>
    <mergeCell ref="A36:C37"/>
    <mergeCell ref="D5:G5"/>
    <mergeCell ref="D6:G6"/>
    <mergeCell ref="C9:G9"/>
    <mergeCell ref="C10:G10"/>
    <mergeCell ref="C13:D13"/>
  </mergeCells>
  <pageMargins left="0.7" right="0.7" top="0.75" bottom="0.75" header="0.3" footer="0.3"/>
  <pageSetup paperSize="9" scale="76" firstPageNumber="0" fitToHeight="0" orientation="portrait"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9"/>
  <sheetViews>
    <sheetView showGridLines="0" topLeftCell="A13" workbookViewId="0">
      <selection activeCell="B38" sqref="B38"/>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4</v>
      </c>
      <c r="D4" s="50" t="s">
        <v>92</v>
      </c>
      <c r="E4" s="51"/>
      <c r="F4" s="52"/>
    </row>
    <row r="5" spans="1:8" ht="13.5" thickBot="1" x14ac:dyDescent="0.25">
      <c r="A5" s="73" t="s">
        <v>663</v>
      </c>
      <c r="B5" s="3"/>
      <c r="C5" s="42" t="s">
        <v>239</v>
      </c>
      <c r="D5" s="36" t="s">
        <v>191</v>
      </c>
      <c r="E5" s="37"/>
      <c r="F5" s="38"/>
    </row>
    <row r="6" spans="1:8" ht="13.5" thickBot="1" x14ac:dyDescent="0.25">
      <c r="A6" s="4"/>
      <c r="B6" s="3"/>
      <c r="C6" s="3"/>
      <c r="D6" s="3"/>
      <c r="E6" s="3"/>
      <c r="F6" s="3"/>
    </row>
    <row r="7" spans="1:8" ht="13.5" thickBot="1" x14ac:dyDescent="0.25">
      <c r="A7" s="15" t="s">
        <v>21</v>
      </c>
      <c r="B7" s="3"/>
      <c r="C7" s="9" t="s">
        <v>600</v>
      </c>
      <c r="D7" s="8"/>
      <c r="E7" s="8"/>
      <c r="F7" s="53"/>
    </row>
    <row r="8" spans="1:8" ht="13.5" thickBot="1" x14ac:dyDescent="0.25">
      <c r="A8" s="16" t="s">
        <v>42</v>
      </c>
      <c r="B8" s="3"/>
      <c r="C8" s="778" t="s">
        <v>48</v>
      </c>
      <c r="D8" s="779"/>
      <c r="E8" s="779"/>
      <c r="F8" s="780"/>
    </row>
    <row r="9" spans="1:8" ht="13.5" thickBot="1" x14ac:dyDescent="0.25">
      <c r="A9" s="16" t="s">
        <v>26</v>
      </c>
      <c r="B9" s="3"/>
      <c r="C9" s="778" t="s">
        <v>601</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0</v>
      </c>
      <c r="D12" s="784"/>
      <c r="E12" s="3"/>
      <c r="F12" s="3"/>
    </row>
    <row r="13" spans="1:8" ht="13.5" thickBot="1" x14ac:dyDescent="0.25">
      <c r="A13" s="15" t="s">
        <v>20</v>
      </c>
      <c r="B13" s="3"/>
      <c r="C13" s="783">
        <v>0</v>
      </c>
      <c r="D13" s="784"/>
      <c r="E13" s="3"/>
      <c r="F13" s="3"/>
    </row>
    <row r="14" spans="1:8" ht="13.5" thickBot="1" x14ac:dyDescent="0.25">
      <c r="A14" s="16" t="s">
        <v>1</v>
      </c>
      <c r="B14" s="3"/>
      <c r="C14" s="783">
        <v>0</v>
      </c>
      <c r="D14" s="784"/>
      <c r="E14" s="3"/>
      <c r="F14" s="3"/>
    </row>
    <row r="15" spans="1:8" ht="3" customHeight="1" thickBot="1" x14ac:dyDescent="0.25">
      <c r="A15" s="10"/>
      <c r="B15" s="3"/>
      <c r="C15" s="12"/>
      <c r="D15" s="12"/>
      <c r="E15" s="11"/>
      <c r="F15" s="11"/>
    </row>
    <row r="16" spans="1:8" ht="13.5" thickBot="1" x14ac:dyDescent="0.25">
      <c r="A16" s="15" t="s">
        <v>18</v>
      </c>
      <c r="B16" s="11"/>
      <c r="C16" s="778" t="s">
        <v>1113</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c r="C22" s="22"/>
      <c r="D22" s="22"/>
      <c r="E22" s="55"/>
      <c r="F22" s="55"/>
    </row>
    <row r="23" spans="1:8" ht="13.5" thickBot="1" x14ac:dyDescent="0.25">
      <c r="A23" s="23" t="s">
        <v>11</v>
      </c>
      <c r="B23" s="24"/>
      <c r="C23" s="24"/>
      <c r="D23" s="24"/>
      <c r="E23" s="61">
        <f>SUM(E22:E22)</f>
        <v>0</v>
      </c>
      <c r="F23" s="61">
        <f>SUM(F22:F22)</f>
        <v>0</v>
      </c>
    </row>
    <row r="24" spans="1:8" ht="13.5" thickBot="1" x14ac:dyDescent="0.25">
      <c r="A24" s="33" t="s">
        <v>12</v>
      </c>
      <c r="B24" s="31"/>
      <c r="C24" s="31"/>
      <c r="D24" s="31"/>
      <c r="E24" s="56"/>
      <c r="F24" s="57"/>
    </row>
    <row r="25" spans="1:8" ht="13.5" thickBot="1" x14ac:dyDescent="0.25">
      <c r="A25" s="26" t="s">
        <v>13</v>
      </c>
      <c r="B25" s="24"/>
      <c r="C25" s="24"/>
      <c r="D25" s="24"/>
      <c r="E25" s="58">
        <f>E24+E23</f>
        <v>0</v>
      </c>
      <c r="F25" s="58">
        <f>F24+F23</f>
        <v>0</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12" t="s">
        <v>22</v>
      </c>
      <c r="B30" s="812"/>
      <c r="C30" s="812"/>
      <c r="D30" s="174" t="s">
        <v>15</v>
      </c>
      <c r="E30" s="175" t="s">
        <v>910</v>
      </c>
      <c r="F30" s="29" t="s">
        <v>909</v>
      </c>
    </row>
    <row r="31" spans="1:8" ht="56.25" x14ac:dyDescent="0.2">
      <c r="A31" s="794" t="s">
        <v>195</v>
      </c>
      <c r="B31" s="794"/>
      <c r="C31" s="794"/>
      <c r="D31" s="215" t="s">
        <v>192</v>
      </c>
      <c r="E31" s="44" t="s">
        <v>193</v>
      </c>
      <c r="F31" s="44" t="s">
        <v>193</v>
      </c>
    </row>
    <row r="32" spans="1:8" ht="45" x14ac:dyDescent="0.2">
      <c r="A32" s="794"/>
      <c r="B32" s="794"/>
      <c r="C32" s="794"/>
      <c r="D32" s="215" t="s">
        <v>598</v>
      </c>
      <c r="E32" s="44" t="s">
        <v>193</v>
      </c>
      <c r="F32" s="44" t="s">
        <v>193</v>
      </c>
    </row>
    <row r="33" spans="1:8" x14ac:dyDescent="0.2">
      <c r="A33" s="794"/>
      <c r="B33" s="794"/>
      <c r="C33" s="794"/>
      <c r="D33" s="973" t="s">
        <v>194</v>
      </c>
      <c r="E33" s="975">
        <v>96</v>
      </c>
      <c r="F33" s="977">
        <v>97</v>
      </c>
    </row>
    <row r="34" spans="1:8" x14ac:dyDescent="0.2">
      <c r="A34" s="794"/>
      <c r="B34" s="794"/>
      <c r="C34" s="794"/>
      <c r="D34" s="974"/>
      <c r="E34" s="976"/>
      <c r="F34" s="978"/>
    </row>
    <row r="35" spans="1:8" ht="22.5" x14ac:dyDescent="0.2">
      <c r="A35" s="794"/>
      <c r="B35" s="794"/>
      <c r="C35" s="794"/>
      <c r="D35" s="215" t="s">
        <v>599</v>
      </c>
      <c r="E35" s="43">
        <v>215</v>
      </c>
      <c r="F35" s="44">
        <v>198</v>
      </c>
    </row>
    <row r="36" spans="1:8" ht="24" customHeight="1" x14ac:dyDescent="0.2">
      <c r="A36" s="6" t="s">
        <v>16</v>
      </c>
      <c r="E36" s="20"/>
      <c r="F36" s="20"/>
    </row>
    <row r="37" spans="1:8" ht="102" customHeight="1" x14ac:dyDescent="0.2">
      <c r="A37" s="34" t="s">
        <v>17</v>
      </c>
      <c r="B37" s="971" t="s">
        <v>1115</v>
      </c>
      <c r="C37" s="972"/>
      <c r="D37" s="972"/>
      <c r="E37" s="972"/>
      <c r="F37" s="972"/>
      <c r="G37" s="19"/>
      <c r="H37" s="19"/>
    </row>
    <row r="38" spans="1:8" ht="12" customHeight="1" x14ac:dyDescent="0.2"/>
    <row r="39" spans="1:8" ht="28.5" customHeight="1" x14ac:dyDescent="0.2">
      <c r="A39" s="34" t="s">
        <v>29</v>
      </c>
      <c r="B39" s="902"/>
      <c r="C39" s="903"/>
      <c r="D39" s="903"/>
      <c r="E39" s="903"/>
      <c r="F39" s="904"/>
    </row>
  </sheetData>
  <mergeCells count="15">
    <mergeCell ref="C14:D14"/>
    <mergeCell ref="C8:F8"/>
    <mergeCell ref="C9:F9"/>
    <mergeCell ref="C11:D11"/>
    <mergeCell ref="C12:D12"/>
    <mergeCell ref="C13:D13"/>
    <mergeCell ref="B39:F39"/>
    <mergeCell ref="C16:F16"/>
    <mergeCell ref="C17:F17"/>
    <mergeCell ref="A30:C30"/>
    <mergeCell ref="B37:F37"/>
    <mergeCell ref="D33:D34"/>
    <mergeCell ref="A31:C35"/>
    <mergeCell ref="E33:E34"/>
    <mergeCell ref="F33:F34"/>
  </mergeCells>
  <pageMargins left="0.7" right="0.7" top="0.75" bottom="0.75" header="0.3" footer="0.3"/>
  <pageSetup paperSize="9" scale="94"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G39"/>
  <sheetViews>
    <sheetView topLeftCell="B14" workbookViewId="0">
      <selection activeCell="B38" sqref="B38"/>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4</v>
      </c>
      <c r="D5" s="889" t="s">
        <v>107</v>
      </c>
      <c r="E5" s="889"/>
      <c r="F5" s="889"/>
      <c r="G5" s="889"/>
    </row>
    <row r="6" spans="1:7" ht="13.5" thickBot="1" x14ac:dyDescent="0.25">
      <c r="A6" s="73" t="s">
        <v>663</v>
      </c>
      <c r="B6" s="69"/>
      <c r="C6" s="74" t="s">
        <v>187</v>
      </c>
      <c r="D6" s="890" t="s">
        <v>108</v>
      </c>
      <c r="E6" s="890"/>
      <c r="F6" s="890"/>
      <c r="G6" s="890"/>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104</v>
      </c>
      <c r="B9" s="69"/>
      <c r="C9" s="963" t="s">
        <v>48</v>
      </c>
      <c r="D9" s="964"/>
      <c r="E9" s="964"/>
      <c r="F9" s="964"/>
      <c r="G9" s="965"/>
    </row>
    <row r="10" spans="1:7" ht="13.5" thickBot="1" x14ac:dyDescent="0.25">
      <c r="A10" s="73" t="s">
        <v>26</v>
      </c>
      <c r="B10" s="69"/>
      <c r="C10" s="892" t="s">
        <v>65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4.4000000000000004</v>
      </c>
      <c r="D13" s="882"/>
      <c r="E13" s="69"/>
      <c r="F13" s="69"/>
    </row>
    <row r="14" spans="1:7" ht="13.5" thickBot="1" x14ac:dyDescent="0.25">
      <c r="A14" s="71" t="s">
        <v>20</v>
      </c>
      <c r="B14" s="69"/>
      <c r="C14" s="882">
        <v>3.4</v>
      </c>
      <c r="D14" s="882"/>
      <c r="E14" s="69"/>
      <c r="F14" s="69"/>
    </row>
    <row r="15" spans="1:7" ht="13.5" thickBot="1" x14ac:dyDescent="0.25">
      <c r="A15" s="73" t="s">
        <v>1</v>
      </c>
      <c r="B15" s="69"/>
      <c r="C15" s="882">
        <v>0.06</v>
      </c>
      <c r="D15" s="882"/>
      <c r="E15" s="69"/>
      <c r="F15" s="69"/>
    </row>
    <row r="16" spans="1:7" ht="13.5" thickBot="1" x14ac:dyDescent="0.25">
      <c r="A16" s="82"/>
      <c r="B16" s="69"/>
      <c r="C16" s="83"/>
      <c r="D16" s="83"/>
      <c r="E16" s="84"/>
      <c r="F16" s="84"/>
      <c r="G16" s="85"/>
    </row>
    <row r="17" spans="1:7" ht="13.5" thickBot="1" x14ac:dyDescent="0.25">
      <c r="A17" s="71" t="s">
        <v>18</v>
      </c>
      <c r="B17" s="84"/>
      <c r="C17" s="892" t="s">
        <v>1116</v>
      </c>
      <c r="D17" s="892"/>
      <c r="E17" s="892"/>
      <c r="F17" s="892"/>
      <c r="G17" s="892"/>
    </row>
    <row r="18" spans="1:7" ht="13.5" thickBot="1" x14ac:dyDescent="0.25">
      <c r="A18" s="73" t="s">
        <v>19</v>
      </c>
      <c r="B18" s="69"/>
      <c r="C18" s="79" t="s">
        <v>1046</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620</v>
      </c>
      <c r="C23" s="88"/>
      <c r="D23" s="88" t="s">
        <v>57</v>
      </c>
      <c r="E23" s="130">
        <v>400</v>
      </c>
      <c r="F23" s="130">
        <v>0</v>
      </c>
    </row>
    <row r="24" spans="1:7" ht="13.5" thickBot="1" x14ac:dyDescent="0.25">
      <c r="A24" s="88"/>
      <c r="B24" s="88">
        <v>630</v>
      </c>
      <c r="C24" s="88"/>
      <c r="D24" s="88" t="s">
        <v>55</v>
      </c>
      <c r="E24" s="130">
        <v>3000</v>
      </c>
      <c r="F24" s="130">
        <v>60.9</v>
      </c>
    </row>
    <row r="25" spans="1:7" ht="13.5" thickBot="1" x14ac:dyDescent="0.25">
      <c r="A25" s="89" t="s">
        <v>11</v>
      </c>
      <c r="B25" s="90"/>
      <c r="C25" s="90"/>
      <c r="D25" s="90"/>
      <c r="E25" s="131">
        <f>SUM(E23:E24)</f>
        <v>3400</v>
      </c>
      <c r="F25" s="131">
        <f>SUM(F23:F24)</f>
        <v>60.9</v>
      </c>
    </row>
    <row r="26" spans="1:7" ht="13.5" thickBot="1" x14ac:dyDescent="0.25">
      <c r="A26" s="119" t="s">
        <v>12</v>
      </c>
      <c r="B26" s="120">
        <v>0</v>
      </c>
      <c r="C26" s="120"/>
      <c r="D26" s="120"/>
      <c r="E26" s="152">
        <v>0</v>
      </c>
      <c r="F26" s="153">
        <v>0</v>
      </c>
    </row>
    <row r="27" spans="1:7" ht="13.5" thickBot="1" x14ac:dyDescent="0.25">
      <c r="A27" s="92" t="s">
        <v>13</v>
      </c>
      <c r="B27" s="90" t="s">
        <v>67</v>
      </c>
      <c r="C27" s="90" t="s">
        <v>67</v>
      </c>
      <c r="D27" s="90" t="s">
        <v>67</v>
      </c>
      <c r="E27" s="134">
        <f>E26+E25</f>
        <v>3400</v>
      </c>
      <c r="F27" s="134">
        <f>F26+F25</f>
        <v>60.9</v>
      </c>
    </row>
    <row r="31" spans="1:7" ht="15.75" x14ac:dyDescent="0.25">
      <c r="A31" s="64" t="s">
        <v>14</v>
      </c>
      <c r="B31" s="65"/>
      <c r="C31" s="65"/>
      <c r="D31" s="65"/>
      <c r="E31" s="65"/>
      <c r="F31" s="65"/>
      <c r="G31" s="65"/>
    </row>
    <row r="32" spans="1:7" x14ac:dyDescent="0.2">
      <c r="A32" s="93"/>
    </row>
    <row r="33" spans="1:7" ht="22.5" x14ac:dyDescent="0.2">
      <c r="A33" s="979" t="s">
        <v>22</v>
      </c>
      <c r="B33" s="980"/>
      <c r="C33" s="981"/>
      <c r="D33" s="172" t="s">
        <v>15</v>
      </c>
      <c r="E33" s="175" t="s">
        <v>910</v>
      </c>
      <c r="F33" s="29" t="s">
        <v>909</v>
      </c>
    </row>
    <row r="34" spans="1:7" ht="62.25" customHeight="1" x14ac:dyDescent="0.2">
      <c r="A34" s="982" t="s">
        <v>109</v>
      </c>
      <c r="B34" s="982"/>
      <c r="C34" s="982"/>
      <c r="D34" s="122" t="s">
        <v>602</v>
      </c>
      <c r="E34" s="95">
        <v>120</v>
      </c>
      <c r="F34" s="96">
        <v>14</v>
      </c>
    </row>
    <row r="35" spans="1:7" x14ac:dyDescent="0.2">
      <c r="E35" s="97"/>
      <c r="F35" s="97"/>
      <c r="G35" s="97"/>
    </row>
    <row r="36" spans="1:7" x14ac:dyDescent="0.2">
      <c r="A36" s="98" t="s">
        <v>16</v>
      </c>
    </row>
    <row r="37" spans="1:7" ht="60" x14ac:dyDescent="0.2">
      <c r="A37" s="99" t="s">
        <v>17</v>
      </c>
      <c r="B37" s="927" t="s">
        <v>1117</v>
      </c>
      <c r="C37" s="927"/>
      <c r="D37" s="927"/>
      <c r="E37" s="927"/>
      <c r="F37" s="927"/>
    </row>
    <row r="39" spans="1:7" ht="24" x14ac:dyDescent="0.2">
      <c r="A39" s="99" t="s">
        <v>29</v>
      </c>
      <c r="B39" s="928"/>
      <c r="C39" s="928"/>
      <c r="D39" s="928"/>
      <c r="E39" s="928"/>
      <c r="F39" s="928"/>
    </row>
  </sheetData>
  <sheetProtection selectLockedCells="1" selectUnlockedCells="1"/>
  <mergeCells count="14">
    <mergeCell ref="C12:D12"/>
    <mergeCell ref="B37:F37"/>
    <mergeCell ref="B39:F39"/>
    <mergeCell ref="C13:D13"/>
    <mergeCell ref="C14:D14"/>
    <mergeCell ref="C15:D15"/>
    <mergeCell ref="C17:G17"/>
    <mergeCell ref="A33:C33"/>
    <mergeCell ref="A34:C34"/>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G36"/>
  <sheetViews>
    <sheetView workbookViewId="0">
      <selection activeCell="F31" sqref="F31"/>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4</v>
      </c>
      <c r="D5" s="889" t="s">
        <v>110</v>
      </c>
      <c r="E5" s="889"/>
      <c r="F5" s="889"/>
      <c r="G5" s="889"/>
    </row>
    <row r="6" spans="1:7" ht="13.5" thickBot="1" x14ac:dyDescent="0.25">
      <c r="A6" s="73" t="s">
        <v>663</v>
      </c>
      <c r="B6" s="69"/>
      <c r="C6" s="74" t="s">
        <v>665</v>
      </c>
      <c r="D6" s="890" t="s">
        <v>111</v>
      </c>
      <c r="E6" s="890"/>
      <c r="F6" s="890"/>
      <c r="G6" s="890"/>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104</v>
      </c>
      <c r="B9" s="69"/>
      <c r="C9" s="963" t="s">
        <v>48</v>
      </c>
      <c r="D9" s="964"/>
      <c r="E9" s="964"/>
      <c r="F9" s="964"/>
      <c r="G9" s="965"/>
    </row>
    <row r="10" spans="1:7" ht="13.5" thickBot="1" x14ac:dyDescent="0.25">
      <c r="A10" s="73" t="s">
        <v>26</v>
      </c>
      <c r="B10" s="69"/>
      <c r="C10" s="892" t="s">
        <v>65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0</v>
      </c>
      <c r="D13" s="882"/>
      <c r="E13" s="69"/>
      <c r="F13" s="69"/>
    </row>
    <row r="14" spans="1:7" ht="13.5" thickBot="1" x14ac:dyDescent="0.25">
      <c r="A14" s="71" t="s">
        <v>20</v>
      </c>
      <c r="B14" s="69"/>
      <c r="C14" s="882">
        <v>0</v>
      </c>
      <c r="D14" s="882"/>
      <c r="E14" s="69"/>
      <c r="F14" s="69"/>
    </row>
    <row r="15" spans="1:7" ht="13.5" thickBot="1" x14ac:dyDescent="0.25">
      <c r="A15" s="73" t="s">
        <v>1</v>
      </c>
      <c r="B15" s="69"/>
      <c r="C15" s="882">
        <v>0</v>
      </c>
      <c r="D15" s="882"/>
      <c r="E15" s="69"/>
      <c r="F15" s="69"/>
    </row>
    <row r="16" spans="1:7" ht="13.5" thickBot="1" x14ac:dyDescent="0.25">
      <c r="A16" s="82"/>
      <c r="B16" s="69"/>
      <c r="C16" s="83"/>
      <c r="D16" s="83"/>
      <c r="E16" s="84"/>
      <c r="F16" s="84"/>
      <c r="G16" s="85"/>
    </row>
    <row r="17" spans="1:7" ht="13.5" thickBot="1" x14ac:dyDescent="0.25">
      <c r="A17" s="71" t="s">
        <v>18</v>
      </c>
      <c r="B17" s="84"/>
      <c r="C17" s="892" t="s">
        <v>1116</v>
      </c>
      <c r="D17" s="892"/>
      <c r="E17" s="892"/>
      <c r="F17" s="892"/>
      <c r="G17" s="892"/>
    </row>
    <row r="18" spans="1:7" ht="13.5" thickBot="1" x14ac:dyDescent="0.25">
      <c r="A18" s="73" t="s">
        <v>19</v>
      </c>
      <c r="B18" s="69"/>
      <c r="C18" s="79" t="s">
        <v>1046</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ht="13.5" thickBot="1" x14ac:dyDescent="0.25">
      <c r="A22" s="88"/>
      <c r="B22" s="118"/>
      <c r="C22" s="118"/>
      <c r="D22" s="118"/>
      <c r="E22" s="118"/>
      <c r="F22" s="88"/>
    </row>
    <row r="23" spans="1:7" ht="13.5" thickBot="1" x14ac:dyDescent="0.25">
      <c r="A23" s="89" t="s">
        <v>11</v>
      </c>
      <c r="B23" s="90"/>
      <c r="C23" s="90"/>
      <c r="D23" s="90"/>
      <c r="E23" s="90"/>
      <c r="F23" s="103"/>
    </row>
    <row r="24" spans="1:7" ht="13.5" thickBot="1" x14ac:dyDescent="0.25">
      <c r="A24" s="119" t="s">
        <v>12</v>
      </c>
      <c r="B24" s="120">
        <v>0</v>
      </c>
      <c r="C24" s="120"/>
      <c r="D24" s="120"/>
      <c r="E24" s="120"/>
      <c r="F24" s="162"/>
    </row>
    <row r="25" spans="1:7" ht="13.5" thickBot="1" x14ac:dyDescent="0.25">
      <c r="A25" s="92" t="s">
        <v>13</v>
      </c>
      <c r="B25" s="90" t="s">
        <v>67</v>
      </c>
      <c r="C25" s="90" t="s">
        <v>67</v>
      </c>
      <c r="D25" s="90" t="s">
        <v>67</v>
      </c>
      <c r="E25" s="102"/>
      <c r="F25" s="103"/>
    </row>
    <row r="28" spans="1:7" ht="15.75" x14ac:dyDescent="0.25">
      <c r="A28" s="64" t="s">
        <v>14</v>
      </c>
      <c r="B28" s="65"/>
      <c r="C28" s="65"/>
      <c r="D28" s="65"/>
      <c r="E28" s="65"/>
      <c r="F28" s="65"/>
      <c r="G28" s="65"/>
    </row>
    <row r="29" spans="1:7" x14ac:dyDescent="0.2">
      <c r="A29" s="93"/>
    </row>
    <row r="30" spans="1:7" ht="22.5" x14ac:dyDescent="0.2">
      <c r="A30" s="979" t="s">
        <v>22</v>
      </c>
      <c r="B30" s="980"/>
      <c r="C30" s="981"/>
      <c r="D30" s="172" t="s">
        <v>15</v>
      </c>
      <c r="E30" s="175" t="s">
        <v>910</v>
      </c>
      <c r="F30" s="29" t="s">
        <v>909</v>
      </c>
    </row>
    <row r="31" spans="1:7" ht="22.35" customHeight="1" x14ac:dyDescent="0.2">
      <c r="A31" s="925" t="s">
        <v>112</v>
      </c>
      <c r="B31" s="925"/>
      <c r="C31" s="925"/>
      <c r="D31" s="95" t="s">
        <v>113</v>
      </c>
      <c r="E31" s="95" t="s">
        <v>114</v>
      </c>
      <c r="F31" s="96" t="s">
        <v>115</v>
      </c>
    </row>
    <row r="32" spans="1:7" x14ac:dyDescent="0.2">
      <c r="A32" s="97"/>
      <c r="B32" s="97"/>
      <c r="C32" s="97"/>
    </row>
    <row r="33" spans="1:6" x14ac:dyDescent="0.2">
      <c r="A33" s="98" t="s">
        <v>16</v>
      </c>
      <c r="D33" s="97"/>
      <c r="E33" s="97"/>
      <c r="F33" s="97"/>
    </row>
    <row r="34" spans="1:6" ht="63" customHeight="1" x14ac:dyDescent="0.2">
      <c r="A34" s="99" t="s">
        <v>17</v>
      </c>
      <c r="B34" s="927" t="s">
        <v>365</v>
      </c>
      <c r="C34" s="927"/>
      <c r="D34" s="927"/>
      <c r="E34" s="927"/>
      <c r="F34" s="927"/>
    </row>
    <row r="36" spans="1:6" ht="24" x14ac:dyDescent="0.2">
      <c r="A36" s="99" t="s">
        <v>29</v>
      </c>
      <c r="B36" s="928"/>
      <c r="C36" s="928"/>
      <c r="D36" s="928"/>
      <c r="E36" s="928"/>
      <c r="F36" s="928"/>
    </row>
  </sheetData>
  <sheetProtection selectLockedCells="1" selectUnlockedCells="1"/>
  <mergeCells count="14">
    <mergeCell ref="C12:D12"/>
    <mergeCell ref="B34:F34"/>
    <mergeCell ref="B36:F36"/>
    <mergeCell ref="C13:D13"/>
    <mergeCell ref="C14:D14"/>
    <mergeCell ref="C15:D15"/>
    <mergeCell ref="C17:G17"/>
    <mergeCell ref="A30:C30"/>
    <mergeCell ref="A31:C31"/>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J56"/>
  <sheetViews>
    <sheetView topLeftCell="A4" zoomScale="110" zoomScaleNormal="110" workbookViewId="0">
      <selection activeCell="C59" sqref="C59"/>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5</v>
      </c>
      <c r="D5" s="889" t="s">
        <v>643</v>
      </c>
      <c r="E5" s="889"/>
      <c r="F5" s="889"/>
      <c r="G5" s="889"/>
    </row>
    <row r="6" spans="1:7" ht="13.5" thickBot="1" x14ac:dyDescent="0.25">
      <c r="A6" s="73" t="s">
        <v>663</v>
      </c>
      <c r="B6" s="69"/>
      <c r="C6" s="74" t="s">
        <v>333</v>
      </c>
      <c r="D6" s="890" t="s">
        <v>644</v>
      </c>
      <c r="E6" s="890"/>
      <c r="F6" s="890"/>
      <c r="G6" s="890"/>
    </row>
    <row r="7" spans="1:7" ht="13.5" thickBot="1" x14ac:dyDescent="0.25">
      <c r="A7" s="78"/>
      <c r="B7" s="69"/>
      <c r="C7" s="69"/>
      <c r="D7" s="69"/>
      <c r="E7" s="69"/>
      <c r="F7" s="69"/>
    </row>
    <row r="8" spans="1:7" ht="13.5" thickBot="1" x14ac:dyDescent="0.25">
      <c r="A8" s="71" t="s">
        <v>21</v>
      </c>
      <c r="B8" s="69"/>
      <c r="C8" s="79" t="s">
        <v>334</v>
      </c>
      <c r="D8" s="113"/>
      <c r="E8" s="113"/>
      <c r="F8" s="113"/>
      <c r="G8" s="80"/>
    </row>
    <row r="9" spans="1:7" ht="13.5" thickBot="1" x14ac:dyDescent="0.25">
      <c r="A9" s="73" t="s">
        <v>104</v>
      </c>
      <c r="B9" s="69"/>
      <c r="C9" s="963" t="s">
        <v>48</v>
      </c>
      <c r="D9" s="964"/>
      <c r="E9" s="964"/>
      <c r="F9" s="964"/>
      <c r="G9" s="965"/>
    </row>
    <row r="10" spans="1:7" ht="13.5" thickBot="1" x14ac:dyDescent="0.25">
      <c r="A10" s="73" t="s">
        <v>26</v>
      </c>
      <c r="B10" s="69"/>
      <c r="C10" s="892" t="s">
        <v>335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167.255</v>
      </c>
      <c r="D13" s="882"/>
      <c r="E13" s="69"/>
      <c r="F13" s="69"/>
    </row>
    <row r="14" spans="1:7" ht="13.5" thickBot="1" x14ac:dyDescent="0.25">
      <c r="A14" s="71" t="s">
        <v>20</v>
      </c>
      <c r="B14" s="69"/>
      <c r="C14" s="882">
        <v>152.005</v>
      </c>
      <c r="D14" s="882"/>
      <c r="E14" s="69"/>
      <c r="F14" s="69"/>
    </row>
    <row r="15" spans="1:7" ht="13.5" thickBot="1" x14ac:dyDescent="0.25">
      <c r="A15" s="73" t="s">
        <v>1</v>
      </c>
      <c r="B15" s="69"/>
      <c r="C15" s="882">
        <v>73.442999999999998</v>
      </c>
      <c r="D15" s="882"/>
      <c r="E15" s="69"/>
      <c r="F15" s="69"/>
    </row>
    <row r="16" spans="1:7" ht="13.5" thickBot="1" x14ac:dyDescent="0.25">
      <c r="A16" s="82"/>
      <c r="B16" s="69"/>
      <c r="C16" s="83"/>
      <c r="D16" s="83"/>
      <c r="E16" s="84"/>
      <c r="F16" s="84"/>
      <c r="G16" s="85"/>
    </row>
    <row r="17" spans="1:7" ht="13.5" thickBot="1" x14ac:dyDescent="0.25">
      <c r="A17" s="71" t="s">
        <v>18</v>
      </c>
      <c r="B17" s="84"/>
      <c r="C17" s="892" t="s">
        <v>1001</v>
      </c>
      <c r="D17" s="892"/>
      <c r="E17" s="892"/>
      <c r="F17" s="892"/>
      <c r="G17" s="892"/>
    </row>
    <row r="18" spans="1:7" ht="13.5" thickBot="1" x14ac:dyDescent="0.25">
      <c r="A18" s="73" t="s">
        <v>19</v>
      </c>
      <c r="B18" s="69"/>
      <c r="C18" s="79" t="s">
        <v>912</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42"/>
      <c r="B22" s="88">
        <v>610</v>
      </c>
      <c r="C22" s="87"/>
      <c r="D22" s="88" t="s">
        <v>54</v>
      </c>
      <c r="E22" s="130">
        <v>93200</v>
      </c>
      <c r="F22" s="130">
        <v>44328.37</v>
      </c>
      <c r="G22" s="85"/>
    </row>
    <row r="23" spans="1:7" x14ac:dyDescent="0.2">
      <c r="A23" s="142"/>
      <c r="B23" s="88">
        <v>620</v>
      </c>
      <c r="C23" s="87"/>
      <c r="D23" s="88" t="s">
        <v>57</v>
      </c>
      <c r="E23" s="130">
        <v>34665</v>
      </c>
      <c r="F23" s="130">
        <v>16007.35</v>
      </c>
      <c r="G23" s="85"/>
    </row>
    <row r="24" spans="1:7" x14ac:dyDescent="0.2">
      <c r="A24" s="117"/>
      <c r="B24" s="88">
        <v>630</v>
      </c>
      <c r="C24" s="88"/>
      <c r="D24" s="88" t="s">
        <v>55</v>
      </c>
      <c r="E24" s="130">
        <v>21300</v>
      </c>
      <c r="F24" s="130">
        <v>10188.11</v>
      </c>
    </row>
    <row r="25" spans="1:7" x14ac:dyDescent="0.2">
      <c r="A25" s="343"/>
      <c r="B25" s="176">
        <v>640</v>
      </c>
      <c r="C25" s="176"/>
      <c r="D25" s="176" t="s">
        <v>66</v>
      </c>
      <c r="E25" s="179">
        <v>200</v>
      </c>
      <c r="F25" s="179">
        <v>457.75</v>
      </c>
    </row>
    <row r="26" spans="1:7" ht="13.5" thickBot="1" x14ac:dyDescent="0.25">
      <c r="A26" s="176"/>
      <c r="B26" s="176">
        <v>650</v>
      </c>
      <c r="C26" s="177"/>
      <c r="D26" s="176" t="s">
        <v>826</v>
      </c>
      <c r="E26" s="179">
        <v>90</v>
      </c>
      <c r="F26" s="179">
        <v>60.31</v>
      </c>
    </row>
    <row r="27" spans="1:7" ht="13.5" thickBot="1" x14ac:dyDescent="0.25">
      <c r="A27" s="180" t="s">
        <v>11</v>
      </c>
      <c r="B27" s="181"/>
      <c r="C27" s="181"/>
      <c r="D27" s="181"/>
      <c r="E27" s="182">
        <f>SUM(E22:E26)</f>
        <v>149455</v>
      </c>
      <c r="F27" s="182">
        <f>SUM(F22:F26)</f>
        <v>71041.89</v>
      </c>
    </row>
    <row r="28" spans="1:7" ht="13.5" thickBot="1" x14ac:dyDescent="0.25">
      <c r="A28" s="344"/>
      <c r="B28" s="345">
        <v>719</v>
      </c>
      <c r="C28" s="345"/>
      <c r="D28" s="345" t="s">
        <v>374</v>
      </c>
      <c r="E28" s="130">
        <v>0</v>
      </c>
      <c r="F28" s="130">
        <v>1145</v>
      </c>
    </row>
    <row r="29" spans="1:7" ht="13.5" thickBot="1" x14ac:dyDescent="0.25">
      <c r="A29" s="266" t="s">
        <v>12</v>
      </c>
      <c r="B29" s="159">
        <v>0</v>
      </c>
      <c r="C29" s="159"/>
      <c r="D29" s="159"/>
      <c r="E29" s="270">
        <f>SUM(E28:E28)</f>
        <v>0</v>
      </c>
      <c r="F29" s="270">
        <f>SUM(F28:F28)</f>
        <v>1145</v>
      </c>
    </row>
    <row r="30" spans="1:7" ht="13.5" thickBot="1" x14ac:dyDescent="0.25">
      <c r="A30" s="344"/>
      <c r="B30" s="345">
        <v>821</v>
      </c>
      <c r="C30" s="345"/>
      <c r="D30" s="345"/>
      <c r="E30" s="130">
        <v>2550</v>
      </c>
      <c r="F30" s="130">
        <v>1256.1500000000001</v>
      </c>
    </row>
    <row r="31" spans="1:7" ht="13.5" thickBot="1" x14ac:dyDescent="0.25">
      <c r="A31" s="266" t="s">
        <v>227</v>
      </c>
      <c r="B31" s="159">
        <v>0</v>
      </c>
      <c r="C31" s="159"/>
      <c r="D31" s="159"/>
      <c r="E31" s="270">
        <f>SUM(E30:E30)</f>
        <v>2550</v>
      </c>
      <c r="F31" s="270">
        <f>SUM(F30:F30)</f>
        <v>1256.1500000000001</v>
      </c>
    </row>
    <row r="32" spans="1:7" ht="13.5" thickBot="1" x14ac:dyDescent="0.25">
      <c r="A32" s="347" t="s">
        <v>13</v>
      </c>
      <c r="B32" s="348" t="s">
        <v>67</v>
      </c>
      <c r="C32" s="348" t="s">
        <v>67</v>
      </c>
      <c r="D32" s="348" t="s">
        <v>67</v>
      </c>
      <c r="E32" s="349">
        <f>E27+E29+E31</f>
        <v>152005</v>
      </c>
      <c r="F32" s="349">
        <f>F27+F29+F31</f>
        <v>73443.039999999994</v>
      </c>
    </row>
    <row r="33" spans="1:10" ht="7.5" customHeight="1" x14ac:dyDescent="0.2"/>
    <row r="35" spans="1:10" ht="15.75" x14ac:dyDescent="0.25">
      <c r="A35" s="64" t="s">
        <v>14</v>
      </c>
      <c r="B35" s="65"/>
      <c r="C35" s="65"/>
      <c r="D35" s="65"/>
      <c r="E35" s="65"/>
      <c r="F35" s="65"/>
      <c r="G35" s="65"/>
    </row>
    <row r="36" spans="1:10" x14ac:dyDescent="0.2">
      <c r="A36" s="93"/>
    </row>
    <row r="37" spans="1:10" ht="22.5" x14ac:dyDescent="0.2">
      <c r="A37" s="966" t="s">
        <v>22</v>
      </c>
      <c r="B37" s="967"/>
      <c r="C37" s="968"/>
      <c r="D37" s="173" t="s">
        <v>15</v>
      </c>
      <c r="E37" s="175" t="s">
        <v>910</v>
      </c>
      <c r="F37" s="29" t="s">
        <v>909</v>
      </c>
      <c r="I37" s="69"/>
      <c r="J37" s="69"/>
    </row>
    <row r="38" spans="1:10" ht="22.5" x14ac:dyDescent="0.2">
      <c r="A38" s="983" t="s">
        <v>336</v>
      </c>
      <c r="B38" s="984"/>
      <c r="C38" s="985"/>
      <c r="D38" s="351" t="s">
        <v>337</v>
      </c>
      <c r="E38" s="258" t="s">
        <v>343</v>
      </c>
      <c r="F38" s="258" t="s">
        <v>650</v>
      </c>
      <c r="I38" s="190"/>
      <c r="J38" s="191"/>
    </row>
    <row r="39" spans="1:10" x14ac:dyDescent="0.2">
      <c r="A39" s="986"/>
      <c r="B39" s="950"/>
      <c r="C39" s="987"/>
      <c r="D39" s="351" t="s">
        <v>338</v>
      </c>
      <c r="E39" s="258" t="s">
        <v>1002</v>
      </c>
      <c r="F39" s="258" t="s">
        <v>1003</v>
      </c>
      <c r="I39" s="69"/>
      <c r="J39" s="69"/>
    </row>
    <row r="40" spans="1:10" x14ac:dyDescent="0.2">
      <c r="A40" s="986"/>
      <c r="B40" s="950"/>
      <c r="C40" s="987"/>
      <c r="D40" s="351" t="s">
        <v>339</v>
      </c>
      <c r="E40" s="258" t="s">
        <v>1004</v>
      </c>
      <c r="F40" s="258" t="s">
        <v>1005</v>
      </c>
    </row>
    <row r="41" spans="1:10" x14ac:dyDescent="0.2">
      <c r="A41" s="986"/>
      <c r="B41" s="950"/>
      <c r="C41" s="987"/>
      <c r="D41" s="351" t="s">
        <v>340</v>
      </c>
      <c r="E41" s="258" t="s">
        <v>635</v>
      </c>
      <c r="F41" s="258" t="s">
        <v>1006</v>
      </c>
    </row>
    <row r="42" spans="1:10" x14ac:dyDescent="0.2">
      <c r="A42" s="986"/>
      <c r="B42" s="950"/>
      <c r="C42" s="987"/>
      <c r="D42" s="351" t="s">
        <v>341</v>
      </c>
      <c r="E42" s="258" t="s">
        <v>1004</v>
      </c>
      <c r="F42" s="258" t="s">
        <v>876</v>
      </c>
    </row>
    <row r="43" spans="1:10" x14ac:dyDescent="0.2">
      <c r="A43" s="986"/>
      <c r="B43" s="950"/>
      <c r="C43" s="987"/>
      <c r="D43" s="351" t="s">
        <v>342</v>
      </c>
      <c r="E43" s="258" t="s">
        <v>1004</v>
      </c>
      <c r="F43" s="258" t="s">
        <v>1007</v>
      </c>
    </row>
    <row r="44" spans="1:10" ht="22.5" x14ac:dyDescent="0.2">
      <c r="A44" s="794" t="s">
        <v>344</v>
      </c>
      <c r="B44" s="794"/>
      <c r="C44" s="794"/>
      <c r="D44" s="215" t="s">
        <v>491</v>
      </c>
      <c r="E44" s="258" t="s">
        <v>205</v>
      </c>
      <c r="F44" s="258" t="s">
        <v>642</v>
      </c>
    </row>
    <row r="45" spans="1:10" ht="22.5" x14ac:dyDescent="0.2">
      <c r="A45" s="794"/>
      <c r="B45" s="794"/>
      <c r="C45" s="794"/>
      <c r="D45" s="215" t="s">
        <v>345</v>
      </c>
      <c r="E45" s="258" t="s">
        <v>264</v>
      </c>
      <c r="F45" s="258" t="s">
        <v>245</v>
      </c>
    </row>
    <row r="46" spans="1:10" ht="28.5" customHeight="1" x14ac:dyDescent="0.2">
      <c r="A46" s="794" t="s">
        <v>350</v>
      </c>
      <c r="B46" s="794"/>
      <c r="C46" s="794"/>
      <c r="D46" s="215" t="s">
        <v>347</v>
      </c>
      <c r="E46" s="258" t="s">
        <v>1008</v>
      </c>
      <c r="F46" s="258" t="s">
        <v>731</v>
      </c>
    </row>
    <row r="47" spans="1:10" ht="28.5" customHeight="1" x14ac:dyDescent="0.2">
      <c r="A47" s="794"/>
      <c r="B47" s="794"/>
      <c r="C47" s="794"/>
      <c r="D47" s="215" t="s">
        <v>348</v>
      </c>
      <c r="E47" s="386" t="s">
        <v>1009</v>
      </c>
      <c r="F47" s="258" t="s">
        <v>731</v>
      </c>
    </row>
    <row r="48" spans="1:10" ht="22.5" x14ac:dyDescent="0.2">
      <c r="A48" s="794"/>
      <c r="B48" s="794"/>
      <c r="C48" s="794"/>
      <c r="D48" s="215" t="s">
        <v>349</v>
      </c>
      <c r="E48" s="386" t="s">
        <v>264</v>
      </c>
      <c r="F48" s="258" t="s">
        <v>731</v>
      </c>
    </row>
    <row r="49" spans="1:6" ht="70.5" customHeight="1" x14ac:dyDescent="0.2">
      <c r="A49" s="816" t="s">
        <v>352</v>
      </c>
      <c r="B49" s="990"/>
      <c r="C49" s="817"/>
      <c r="D49" s="215" t="s">
        <v>636</v>
      </c>
      <c r="E49" s="258" t="s">
        <v>827</v>
      </c>
      <c r="F49" s="258" t="s">
        <v>944</v>
      </c>
    </row>
    <row r="50" spans="1:6" ht="22.5" x14ac:dyDescent="0.2">
      <c r="A50" s="788" t="s">
        <v>637</v>
      </c>
      <c r="B50" s="789"/>
      <c r="C50" s="790"/>
      <c r="D50" s="215" t="s">
        <v>638</v>
      </c>
      <c r="E50" s="386" t="s">
        <v>245</v>
      </c>
      <c r="F50" s="258" t="s">
        <v>245</v>
      </c>
    </row>
    <row r="51" spans="1:6" x14ac:dyDescent="0.2">
      <c r="A51" s="791"/>
      <c r="B51" s="792"/>
      <c r="C51" s="793"/>
      <c r="D51" s="215" t="s">
        <v>639</v>
      </c>
      <c r="E51" s="386" t="s">
        <v>640</v>
      </c>
      <c r="F51" s="258" t="s">
        <v>640</v>
      </c>
    </row>
    <row r="52" spans="1:6" x14ac:dyDescent="0.2">
      <c r="A52" s="97"/>
      <c r="B52" s="97"/>
      <c r="C52" s="97"/>
      <c r="F52" s="403"/>
    </row>
    <row r="53" spans="1:6" x14ac:dyDescent="0.2">
      <c r="A53" s="98" t="s">
        <v>16</v>
      </c>
      <c r="D53" s="97"/>
      <c r="E53" s="97"/>
      <c r="F53" s="403"/>
    </row>
    <row r="54" spans="1:6" ht="97.5" customHeight="1" x14ac:dyDescent="0.2">
      <c r="A54" s="404" t="s">
        <v>17</v>
      </c>
      <c r="B54" s="988" t="s">
        <v>1010</v>
      </c>
      <c r="C54" s="988"/>
      <c r="D54" s="988"/>
      <c r="E54" s="988"/>
      <c r="F54" s="989"/>
    </row>
    <row r="56" spans="1:6" ht="56.25" customHeight="1" x14ac:dyDescent="0.2">
      <c r="A56" s="99" t="s">
        <v>29</v>
      </c>
      <c r="B56" s="927" t="s">
        <v>828</v>
      </c>
      <c r="C56" s="927"/>
      <c r="D56" s="927"/>
      <c r="E56" s="927"/>
      <c r="F56" s="927"/>
    </row>
  </sheetData>
  <sheetProtection selectLockedCells="1" selectUnlockedCells="1"/>
  <mergeCells count="18">
    <mergeCell ref="C12:D12"/>
    <mergeCell ref="D4:G4"/>
    <mergeCell ref="D5:G5"/>
    <mergeCell ref="D6:G6"/>
    <mergeCell ref="C9:G9"/>
    <mergeCell ref="C10:G10"/>
    <mergeCell ref="B56:F56"/>
    <mergeCell ref="A38:C43"/>
    <mergeCell ref="A44:C45"/>
    <mergeCell ref="A46:C48"/>
    <mergeCell ref="C13:D13"/>
    <mergeCell ref="C14:D14"/>
    <mergeCell ref="C15:D15"/>
    <mergeCell ref="B54:F54"/>
    <mergeCell ref="C17:G17"/>
    <mergeCell ref="A37:C37"/>
    <mergeCell ref="A49:C49"/>
    <mergeCell ref="A50:C51"/>
  </mergeCells>
  <pageMargins left="0.7" right="0.7" top="0.75" bottom="0.75" header="0.3" footer="0.3"/>
  <pageSetup paperSize="9" scale="76" firstPageNumber="0" fitToHeight="0" orientation="portrait"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J42"/>
  <sheetViews>
    <sheetView topLeftCell="A28" workbookViewId="0">
      <selection activeCell="B40" sqref="B40:F40"/>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5</v>
      </c>
      <c r="D5" s="889" t="s">
        <v>643</v>
      </c>
      <c r="E5" s="889"/>
      <c r="F5" s="889"/>
      <c r="G5" s="889"/>
    </row>
    <row r="6" spans="1:7" ht="13.5" thickBot="1" x14ac:dyDescent="0.25">
      <c r="A6" s="73" t="s">
        <v>663</v>
      </c>
      <c r="B6" s="69"/>
      <c r="C6" s="74" t="s">
        <v>346</v>
      </c>
      <c r="D6" s="890" t="s">
        <v>645</v>
      </c>
      <c r="E6" s="890"/>
      <c r="F6" s="890"/>
      <c r="G6" s="890"/>
    </row>
    <row r="7" spans="1:7" ht="13.5" thickBot="1" x14ac:dyDescent="0.25">
      <c r="A7" s="78"/>
      <c r="B7" s="69"/>
      <c r="C7" s="69"/>
      <c r="D7" s="69"/>
      <c r="E7" s="69"/>
      <c r="F7" s="69"/>
    </row>
    <row r="8" spans="1:7" ht="13.5" thickBot="1" x14ac:dyDescent="0.25">
      <c r="A8" s="71" t="s">
        <v>21</v>
      </c>
      <c r="B8" s="69"/>
      <c r="C8" s="79" t="s">
        <v>334</v>
      </c>
      <c r="D8" s="113"/>
      <c r="E8" s="113"/>
      <c r="F8" s="113"/>
      <c r="G8" s="80"/>
    </row>
    <row r="9" spans="1:7" ht="13.5" thickBot="1" x14ac:dyDescent="0.25">
      <c r="A9" s="73" t="s">
        <v>104</v>
      </c>
      <c r="B9" s="69"/>
      <c r="C9" s="963" t="s">
        <v>48</v>
      </c>
      <c r="D9" s="964"/>
      <c r="E9" s="964"/>
      <c r="F9" s="964"/>
      <c r="G9" s="965"/>
    </row>
    <row r="10" spans="1:7" ht="13.5" thickBot="1" x14ac:dyDescent="0.25">
      <c r="A10" s="73" t="s">
        <v>26</v>
      </c>
      <c r="B10" s="69"/>
      <c r="C10" s="892" t="s">
        <v>646</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117.42</v>
      </c>
      <c r="D13" s="882"/>
      <c r="E13" s="69"/>
      <c r="F13" s="69"/>
    </row>
    <row r="14" spans="1:7" ht="13.5" thickBot="1" x14ac:dyDescent="0.25">
      <c r="A14" s="71" t="s">
        <v>20</v>
      </c>
      <c r="B14" s="69"/>
      <c r="C14" s="882">
        <v>96.94</v>
      </c>
      <c r="D14" s="882"/>
      <c r="E14" s="69"/>
      <c r="F14" s="69"/>
    </row>
    <row r="15" spans="1:7" ht="13.5" thickBot="1" x14ac:dyDescent="0.25">
      <c r="A15" s="73" t="s">
        <v>1</v>
      </c>
      <c r="B15" s="69"/>
      <c r="C15" s="882">
        <v>58.624000000000002</v>
      </c>
      <c r="D15" s="882"/>
      <c r="E15" s="69"/>
      <c r="F15" s="69"/>
    </row>
    <row r="16" spans="1:7" ht="13.5" thickBot="1" x14ac:dyDescent="0.25">
      <c r="A16" s="82"/>
      <c r="B16" s="69"/>
      <c r="C16" s="83"/>
      <c r="D16" s="83"/>
      <c r="E16" s="84"/>
      <c r="F16" s="84"/>
      <c r="G16" s="85"/>
    </row>
    <row r="17" spans="1:7" ht="13.5" thickBot="1" x14ac:dyDescent="0.25">
      <c r="A17" s="71" t="s">
        <v>18</v>
      </c>
      <c r="B17" s="84"/>
      <c r="C17" s="892" t="s">
        <v>1123</v>
      </c>
      <c r="D17" s="892"/>
      <c r="E17" s="892"/>
      <c r="F17" s="892"/>
      <c r="G17" s="892"/>
    </row>
    <row r="18" spans="1:7" ht="13.5" thickBot="1" x14ac:dyDescent="0.25">
      <c r="A18" s="73" t="s">
        <v>19</v>
      </c>
      <c r="B18" s="69"/>
      <c r="C18" s="79" t="s">
        <v>1046</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42"/>
      <c r="B22" s="88">
        <v>610</v>
      </c>
      <c r="C22" s="87"/>
      <c r="D22" s="88" t="s">
        <v>54</v>
      </c>
      <c r="E22" s="130">
        <v>78100</v>
      </c>
      <c r="F22" s="130">
        <v>39986.69</v>
      </c>
      <c r="G22" s="85"/>
    </row>
    <row r="23" spans="1:7" x14ac:dyDescent="0.2">
      <c r="A23" s="142"/>
      <c r="B23" s="88">
        <v>620</v>
      </c>
      <c r="C23" s="87"/>
      <c r="D23" s="88" t="s">
        <v>57</v>
      </c>
      <c r="E23" s="130">
        <v>6820</v>
      </c>
      <c r="F23" s="130">
        <v>13787.75</v>
      </c>
      <c r="G23" s="85"/>
    </row>
    <row r="24" spans="1:7" x14ac:dyDescent="0.2">
      <c r="A24" s="117"/>
      <c r="B24" s="88">
        <v>630</v>
      </c>
      <c r="C24" s="88"/>
      <c r="D24" s="88" t="s">
        <v>55</v>
      </c>
      <c r="E24" s="130">
        <v>11900</v>
      </c>
      <c r="F24" s="130">
        <v>4755.66</v>
      </c>
    </row>
    <row r="25" spans="1:7" x14ac:dyDescent="0.2">
      <c r="A25" s="343"/>
      <c r="B25" s="176">
        <v>640</v>
      </c>
      <c r="C25" s="176"/>
      <c r="D25" s="176" t="s">
        <v>66</v>
      </c>
      <c r="E25" s="179">
        <v>120</v>
      </c>
      <c r="F25" s="179">
        <v>94.68</v>
      </c>
    </row>
    <row r="26" spans="1:7" ht="13.5" thickBot="1" x14ac:dyDescent="0.25">
      <c r="A26" s="176"/>
      <c r="B26" s="177"/>
      <c r="C26" s="177"/>
      <c r="D26" s="177"/>
      <c r="E26" s="178"/>
      <c r="F26" s="179"/>
    </row>
    <row r="27" spans="1:7" ht="13.5" thickBot="1" x14ac:dyDescent="0.25">
      <c r="A27" s="180" t="s">
        <v>11</v>
      </c>
      <c r="B27" s="181"/>
      <c r="C27" s="181"/>
      <c r="D27" s="181"/>
      <c r="E27" s="182">
        <f>SUM(E22:E26)</f>
        <v>96940</v>
      </c>
      <c r="F27" s="182">
        <f>SUM(F22:F26)</f>
        <v>58624.780000000006</v>
      </c>
    </row>
    <row r="28" spans="1:7" ht="13.5" thickBot="1" x14ac:dyDescent="0.25">
      <c r="A28" s="344"/>
      <c r="B28" s="345"/>
      <c r="C28" s="345"/>
      <c r="D28" s="345"/>
      <c r="E28" s="130"/>
      <c r="F28" s="130"/>
    </row>
    <row r="29" spans="1:7" ht="13.5" thickBot="1" x14ac:dyDescent="0.25">
      <c r="A29" s="266" t="s">
        <v>12</v>
      </c>
      <c r="B29" s="159">
        <v>0</v>
      </c>
      <c r="C29" s="159"/>
      <c r="D29" s="159"/>
      <c r="E29" s="270">
        <f>SUM(E28:E28)</f>
        <v>0</v>
      </c>
      <c r="F29" s="270">
        <f>SUM(F28:F28)</f>
        <v>0</v>
      </c>
    </row>
    <row r="30" spans="1:7" ht="13.5" thickBot="1" x14ac:dyDescent="0.25">
      <c r="A30" s="347" t="s">
        <v>13</v>
      </c>
      <c r="B30" s="348" t="s">
        <v>67</v>
      </c>
      <c r="C30" s="348" t="s">
        <v>67</v>
      </c>
      <c r="D30" s="348" t="s">
        <v>67</v>
      </c>
      <c r="E30" s="349">
        <f>E29+E27</f>
        <v>96940</v>
      </c>
      <c r="F30" s="350">
        <f>F29+F27</f>
        <v>58624.780000000006</v>
      </c>
    </row>
    <row r="31" spans="1:7" ht="7.5" customHeight="1" x14ac:dyDescent="0.2"/>
    <row r="33" spans="1:10" ht="15.75" x14ac:dyDescent="0.25">
      <c r="A33" s="64" t="s">
        <v>14</v>
      </c>
      <c r="B33" s="65"/>
      <c r="C33" s="65"/>
      <c r="D33" s="65"/>
      <c r="E33" s="65"/>
      <c r="F33" s="65"/>
      <c r="G33" s="65"/>
    </row>
    <row r="34" spans="1:10" x14ac:dyDescent="0.2">
      <c r="A34" s="93"/>
    </row>
    <row r="35" spans="1:10" ht="22.5" x14ac:dyDescent="0.2">
      <c r="A35" s="600" t="s">
        <v>22</v>
      </c>
      <c r="B35" s="967" t="s">
        <v>15</v>
      </c>
      <c r="C35" s="967"/>
      <c r="D35" s="991"/>
      <c r="E35" s="582" t="s">
        <v>910</v>
      </c>
      <c r="F35" s="583" t="s">
        <v>909</v>
      </c>
      <c r="I35" s="69"/>
      <c r="J35" s="69"/>
    </row>
    <row r="36" spans="1:10" ht="42" customHeight="1" x14ac:dyDescent="0.2">
      <c r="A36" s="924" t="s">
        <v>647</v>
      </c>
      <c r="B36" s="992" t="s">
        <v>648</v>
      </c>
      <c r="C36" s="992"/>
      <c r="D36" s="992"/>
      <c r="E36" s="258" t="s">
        <v>264</v>
      </c>
      <c r="F36" s="258" t="s">
        <v>264</v>
      </c>
      <c r="I36" s="190"/>
      <c r="J36" s="191"/>
    </row>
    <row r="37" spans="1:10" ht="42" customHeight="1" x14ac:dyDescent="0.2">
      <c r="A37" s="924"/>
      <c r="B37" s="992" t="s">
        <v>649</v>
      </c>
      <c r="C37" s="992"/>
      <c r="D37" s="992"/>
      <c r="E37" s="258" t="s">
        <v>343</v>
      </c>
      <c r="F37" s="258" t="s">
        <v>343</v>
      </c>
      <c r="I37" s="69"/>
      <c r="J37" s="69"/>
    </row>
    <row r="38" spans="1:10" x14ac:dyDescent="0.2">
      <c r="A38" s="97"/>
      <c r="B38" s="97"/>
      <c r="C38" s="97"/>
      <c r="F38" s="403"/>
    </row>
    <row r="39" spans="1:10" x14ac:dyDescent="0.2">
      <c r="A39" s="98" t="s">
        <v>16</v>
      </c>
      <c r="D39" s="97"/>
      <c r="E39" s="97"/>
      <c r="F39" s="403"/>
    </row>
    <row r="40" spans="1:10" ht="162" customHeight="1" x14ac:dyDescent="0.2">
      <c r="A40" s="404" t="s">
        <v>17</v>
      </c>
      <c r="B40" s="993" t="s">
        <v>1169</v>
      </c>
      <c r="C40" s="993"/>
      <c r="D40" s="993"/>
      <c r="E40" s="993"/>
      <c r="F40" s="994"/>
    </row>
    <row r="42" spans="1:10" ht="56.25" customHeight="1" x14ac:dyDescent="0.2">
      <c r="A42" s="99" t="s">
        <v>29</v>
      </c>
      <c r="B42" s="927" t="s">
        <v>1168</v>
      </c>
      <c r="C42" s="927"/>
      <c r="D42" s="927"/>
      <c r="E42" s="927"/>
      <c r="F42" s="927"/>
    </row>
  </sheetData>
  <sheetProtection selectLockedCells="1" selectUnlockedCells="1"/>
  <mergeCells count="16">
    <mergeCell ref="B40:F40"/>
    <mergeCell ref="B42:F42"/>
    <mergeCell ref="C13:D13"/>
    <mergeCell ref="C14:D14"/>
    <mergeCell ref="C15:D15"/>
    <mergeCell ref="C17:G17"/>
    <mergeCell ref="A36:A37"/>
    <mergeCell ref="B35:D35"/>
    <mergeCell ref="B36:D36"/>
    <mergeCell ref="B37:D37"/>
    <mergeCell ref="D4:G4"/>
    <mergeCell ref="D5:G5"/>
    <mergeCell ref="D6:G6"/>
    <mergeCell ref="C9:G9"/>
    <mergeCell ref="C10:G10"/>
    <mergeCell ref="C12:D12"/>
  </mergeCells>
  <pageMargins left="0.7" right="0.7" top="0.75" bottom="0.75" header="0.3" footer="0.3"/>
  <pageSetup paperSize="9" scale="76" firstPageNumber="0" fitToHeight="0"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36"/>
  <sheetViews>
    <sheetView topLeftCell="E1" workbookViewId="0">
      <selection activeCell="G15" sqref="G15"/>
    </sheetView>
  </sheetViews>
  <sheetFormatPr defaultRowHeight="12.75" x14ac:dyDescent="0.2"/>
  <cols>
    <col min="1" max="4" width="0" hidden="1" customWidth="1"/>
    <col min="5" max="5" width="23.5703125" customWidth="1"/>
    <col min="8" max="8" width="21.7109375" customWidth="1"/>
    <col min="9" max="9" width="20.7109375" customWidth="1"/>
    <col min="10" max="10" width="15.85546875" customWidth="1"/>
  </cols>
  <sheetData>
    <row r="1" spans="1:10" ht="15.75" x14ac:dyDescent="0.25">
      <c r="A1" s="809" t="s">
        <v>4</v>
      </c>
      <c r="B1" s="809"/>
      <c r="C1" s="809"/>
      <c r="D1" s="809"/>
      <c r="E1" s="809"/>
      <c r="F1" s="809"/>
      <c r="G1" s="809"/>
      <c r="H1" s="809"/>
      <c r="I1" s="809"/>
      <c r="J1" s="809"/>
    </row>
    <row r="2" spans="1:10" ht="16.5" thickBot="1" x14ac:dyDescent="0.3">
      <c r="A2" s="274"/>
      <c r="B2" s="274"/>
      <c r="C2" s="11"/>
      <c r="D2" s="11"/>
    </row>
    <row r="3" spans="1:10" ht="13.5" thickBot="1" x14ac:dyDescent="0.25">
      <c r="A3" s="11"/>
      <c r="B3" s="11"/>
      <c r="C3" s="221"/>
      <c r="D3" s="222"/>
      <c r="E3" s="3"/>
      <c r="F3" s="3"/>
      <c r="G3" s="17" t="s">
        <v>24</v>
      </c>
      <c r="H3" s="223" t="s">
        <v>3</v>
      </c>
      <c r="I3" s="40"/>
      <c r="J3" s="41"/>
    </row>
    <row r="4" spans="1:10" ht="13.5" thickBot="1" x14ac:dyDescent="0.25">
      <c r="A4" s="224"/>
      <c r="B4" s="11"/>
      <c r="C4" s="11"/>
      <c r="D4" s="12"/>
      <c r="E4" s="15" t="s">
        <v>0</v>
      </c>
      <c r="F4" s="3"/>
      <c r="G4" s="275">
        <v>1</v>
      </c>
      <c r="H4" s="51" t="s">
        <v>50</v>
      </c>
      <c r="I4" s="8"/>
      <c r="J4" s="53"/>
    </row>
    <row r="5" spans="1:10" ht="13.5" thickBot="1" x14ac:dyDescent="0.25">
      <c r="A5" s="224"/>
      <c r="B5" s="11"/>
      <c r="C5" s="11"/>
      <c r="D5" s="12"/>
      <c r="E5" s="15" t="s">
        <v>663</v>
      </c>
      <c r="F5" s="3"/>
      <c r="G5" s="225">
        <v>43132</v>
      </c>
      <c r="H5" s="37" t="s">
        <v>234</v>
      </c>
      <c r="I5" s="8"/>
      <c r="J5" s="53"/>
    </row>
    <row r="6" spans="1:10" ht="13.5" thickBot="1" x14ac:dyDescent="0.25">
      <c r="A6" s="226"/>
      <c r="B6" s="11"/>
      <c r="C6" s="12"/>
      <c r="D6" s="12"/>
      <c r="E6" s="4"/>
      <c r="F6" s="3"/>
      <c r="G6" s="227"/>
      <c r="H6" s="227"/>
      <c r="I6" s="227"/>
      <c r="J6" s="227"/>
    </row>
    <row r="7" spans="1:10" ht="13.5" thickBot="1" x14ac:dyDescent="0.25">
      <c r="A7" s="224"/>
      <c r="B7" s="11"/>
      <c r="C7" s="12"/>
      <c r="D7" s="12"/>
      <c r="E7" s="15" t="s">
        <v>21</v>
      </c>
      <c r="F7" s="3"/>
      <c r="G7" s="9" t="s">
        <v>154</v>
      </c>
      <c r="H7" s="8"/>
      <c r="I7" s="8"/>
      <c r="J7" s="53"/>
    </row>
    <row r="8" spans="1:10" ht="13.5" thickBot="1" x14ac:dyDescent="0.25">
      <c r="A8" s="224"/>
      <c r="B8" s="11"/>
      <c r="C8" s="12"/>
      <c r="D8" s="12"/>
      <c r="E8" s="16" t="s">
        <v>196</v>
      </c>
      <c r="F8" s="3"/>
      <c r="G8" s="778" t="s">
        <v>48</v>
      </c>
      <c r="H8" s="779"/>
      <c r="I8" s="779"/>
      <c r="J8" s="780"/>
    </row>
    <row r="9" spans="1:10" ht="13.5" thickBot="1" x14ac:dyDescent="0.25">
      <c r="A9" s="224"/>
      <c r="B9" s="11"/>
      <c r="C9" s="12"/>
      <c r="D9" s="12"/>
      <c r="E9" s="16" t="s">
        <v>26</v>
      </c>
      <c r="F9" s="3"/>
      <c r="G9" s="778" t="s">
        <v>153</v>
      </c>
      <c r="H9" s="779"/>
      <c r="I9" s="779"/>
      <c r="J9" s="780"/>
    </row>
    <row r="10" spans="1:10" ht="13.5" thickBot="1" x14ac:dyDescent="0.25">
      <c r="A10" s="226"/>
      <c r="B10" s="11"/>
      <c r="C10" s="11"/>
      <c r="D10" s="11"/>
      <c r="E10" s="4"/>
      <c r="F10" s="3"/>
    </row>
    <row r="11" spans="1:10" ht="13.5" thickBot="1" x14ac:dyDescent="0.25">
      <c r="A11" s="226"/>
      <c r="B11" s="11"/>
      <c r="C11" s="222"/>
      <c r="D11" s="228"/>
      <c r="E11" s="4"/>
      <c r="F11" s="3"/>
      <c r="G11" s="781" t="s">
        <v>28</v>
      </c>
      <c r="H11" s="782"/>
      <c r="I11" s="3"/>
      <c r="J11" s="3"/>
    </row>
    <row r="12" spans="1:10" ht="13.5" thickBot="1" x14ac:dyDescent="0.25">
      <c r="A12" s="224"/>
      <c r="B12" s="11"/>
      <c r="C12" s="12"/>
      <c r="D12" s="12"/>
      <c r="E12" s="229" t="s">
        <v>2</v>
      </c>
      <c r="F12" s="3"/>
      <c r="G12" s="810">
        <v>15</v>
      </c>
      <c r="H12" s="811"/>
      <c r="I12" s="3"/>
      <c r="J12" s="3"/>
    </row>
    <row r="13" spans="1:10" ht="13.5" thickBot="1" x14ac:dyDescent="0.25">
      <c r="A13" s="224"/>
      <c r="B13" s="11"/>
      <c r="C13" s="12"/>
      <c r="D13" s="12"/>
      <c r="E13" s="230" t="s">
        <v>20</v>
      </c>
      <c r="F13" s="3"/>
      <c r="G13" s="810">
        <v>15</v>
      </c>
      <c r="H13" s="811"/>
      <c r="I13" s="3"/>
      <c r="J13" s="3"/>
    </row>
    <row r="14" spans="1:10" ht="13.5" thickBot="1" x14ac:dyDescent="0.25">
      <c r="A14" s="224"/>
      <c r="B14" s="11"/>
      <c r="C14" s="12"/>
      <c r="D14" s="12"/>
      <c r="E14" s="231" t="s">
        <v>1</v>
      </c>
      <c r="F14" s="3"/>
      <c r="G14" s="810">
        <v>6.2839999999999998</v>
      </c>
      <c r="H14" s="811"/>
      <c r="I14" s="3"/>
      <c r="J14" s="3"/>
    </row>
    <row r="15" spans="1:10" ht="13.5" thickBot="1" x14ac:dyDescent="0.25">
      <c r="A15" s="10"/>
      <c r="B15" s="11"/>
      <c r="C15" s="12"/>
      <c r="D15" s="12"/>
      <c r="E15" s="10"/>
      <c r="F15" s="3"/>
      <c r="G15" s="227"/>
      <c r="H15" s="227"/>
      <c r="I15" s="3"/>
      <c r="J15" s="3"/>
    </row>
    <row r="16" spans="1:10" ht="13.5" thickBot="1" x14ac:dyDescent="0.25">
      <c r="A16" s="224"/>
      <c r="B16" s="11"/>
      <c r="C16" s="12"/>
      <c r="D16" s="12"/>
      <c r="E16" s="15" t="s">
        <v>18</v>
      </c>
      <c r="F16" s="11"/>
      <c r="G16" s="9" t="s">
        <v>1165</v>
      </c>
      <c r="H16" s="8"/>
      <c r="I16" s="8"/>
      <c r="J16" s="53"/>
    </row>
    <row r="17" spans="1:10" ht="13.5" thickBot="1" x14ac:dyDescent="0.25">
      <c r="A17" s="224"/>
      <c r="B17" s="11"/>
      <c r="C17" s="12"/>
      <c r="D17" s="12"/>
      <c r="E17" s="16" t="s">
        <v>19</v>
      </c>
      <c r="F17" s="3"/>
      <c r="G17" s="9" t="s">
        <v>1166</v>
      </c>
      <c r="H17" s="8"/>
      <c r="I17" s="8"/>
      <c r="J17" s="53"/>
    </row>
    <row r="18" spans="1:10" x14ac:dyDescent="0.2">
      <c r="B18" s="3"/>
    </row>
    <row r="19" spans="1:10" ht="15.75" x14ac:dyDescent="0.25">
      <c r="A19" s="809" t="s">
        <v>5</v>
      </c>
      <c r="B19" s="809"/>
      <c r="C19" s="809"/>
      <c r="D19" s="809"/>
      <c r="E19" s="809"/>
      <c r="F19" s="809"/>
      <c r="G19" s="809"/>
      <c r="H19" s="809"/>
      <c r="I19" s="809"/>
      <c r="J19" s="809"/>
    </row>
    <row r="20" spans="1:10" ht="15.75" x14ac:dyDescent="0.25">
      <c r="A20" s="5"/>
      <c r="B20" s="5"/>
      <c r="C20" s="7"/>
      <c r="D20" s="7"/>
      <c r="E20" s="7"/>
      <c r="F20" s="7"/>
      <c r="G20" s="7"/>
      <c r="H20" s="7"/>
      <c r="I20" s="7"/>
      <c r="J20" s="7"/>
    </row>
    <row r="21" spans="1:10" ht="13.5" thickBot="1" x14ac:dyDescent="0.25">
      <c r="A21" s="20"/>
      <c r="B21" s="20"/>
      <c r="C21" s="20"/>
      <c r="D21" s="20"/>
      <c r="E21" s="28" t="s">
        <v>23</v>
      </c>
      <c r="F21" s="21" t="s">
        <v>6</v>
      </c>
      <c r="G21" s="21" t="s">
        <v>7</v>
      </c>
      <c r="H21" s="21" t="s">
        <v>8</v>
      </c>
      <c r="I21" s="21" t="s">
        <v>9</v>
      </c>
      <c r="J21" s="21" t="s">
        <v>10</v>
      </c>
    </row>
    <row r="22" spans="1:10" ht="13.5" thickBot="1" x14ac:dyDescent="0.25">
      <c r="A22" s="20"/>
      <c r="B22" s="20"/>
      <c r="C22" s="20"/>
      <c r="D22" s="20"/>
      <c r="E22" s="233" t="s">
        <v>11</v>
      </c>
      <c r="F22" s="234"/>
      <c r="G22" s="234"/>
      <c r="H22" s="234"/>
      <c r="I22" s="278">
        <v>11800</v>
      </c>
      <c r="J22" s="278">
        <f>J23</f>
        <v>6284.41</v>
      </c>
    </row>
    <row r="23" spans="1:10" ht="13.5" thickBot="1" x14ac:dyDescent="0.25">
      <c r="A23" s="20"/>
      <c r="B23" s="20"/>
      <c r="C23" s="20"/>
      <c r="D23" s="20"/>
      <c r="E23" s="237"/>
      <c r="F23" s="237">
        <v>642</v>
      </c>
      <c r="G23" s="237"/>
      <c r="H23" s="237" t="s">
        <v>235</v>
      </c>
      <c r="I23" s="276">
        <v>15000</v>
      </c>
      <c r="J23" s="276">
        <v>6284.41</v>
      </c>
    </row>
    <row r="24" spans="1:10" ht="13.5" thickBot="1" x14ac:dyDescent="0.25">
      <c r="A24" s="20"/>
      <c r="B24" s="20"/>
      <c r="C24" s="20"/>
      <c r="D24" s="20"/>
      <c r="E24" s="233" t="s">
        <v>12</v>
      </c>
      <c r="F24" s="234"/>
      <c r="G24" s="234"/>
      <c r="H24" s="234"/>
      <c r="I24" s="234"/>
      <c r="J24" s="238"/>
    </row>
    <row r="25" spans="1:10" ht="13.5" thickBot="1" x14ac:dyDescent="0.25">
      <c r="A25" s="20"/>
      <c r="B25" s="20"/>
      <c r="C25" s="20"/>
      <c r="D25" s="20"/>
      <c r="E25" s="239"/>
      <c r="F25" s="239"/>
      <c r="G25" s="239"/>
      <c r="H25" s="239"/>
      <c r="I25" s="239"/>
      <c r="J25" s="239"/>
    </row>
    <row r="26" spans="1:10" ht="13.5" thickBot="1" x14ac:dyDescent="0.25">
      <c r="A26" s="20"/>
      <c r="B26" s="20"/>
      <c r="C26" s="20"/>
      <c r="D26" s="20"/>
      <c r="E26" s="240" t="s">
        <v>13</v>
      </c>
      <c r="F26" s="234"/>
      <c r="G26" s="234"/>
      <c r="H26" s="234"/>
      <c r="I26" s="235">
        <f>I22</f>
        <v>11800</v>
      </c>
      <c r="J26" s="241">
        <f>J22</f>
        <v>6284.41</v>
      </c>
    </row>
    <row r="28" spans="1:10" ht="15.75" x14ac:dyDescent="0.25">
      <c r="A28" s="809" t="s">
        <v>14</v>
      </c>
      <c r="B28" s="809"/>
      <c r="C28" s="809"/>
      <c r="D28" s="809"/>
      <c r="E28" s="809"/>
      <c r="F28" s="809"/>
      <c r="G28" s="809"/>
      <c r="H28" s="809"/>
      <c r="I28" s="809"/>
      <c r="J28" s="809"/>
    </row>
    <row r="29" spans="1:10" ht="15.75" x14ac:dyDescent="0.25">
      <c r="A29" s="232"/>
      <c r="B29" s="232"/>
      <c r="C29" s="232"/>
      <c r="D29" s="232"/>
      <c r="E29" s="242"/>
      <c r="F29" s="242"/>
      <c r="G29" s="242"/>
      <c r="H29" s="242"/>
      <c r="I29" s="242"/>
      <c r="J29" s="242"/>
    </row>
    <row r="30" spans="1:10" ht="22.5" x14ac:dyDescent="0.2">
      <c r="A30" s="20"/>
      <c r="B30" s="20"/>
      <c r="C30" s="20"/>
      <c r="D30" s="20"/>
      <c r="E30" s="812" t="s">
        <v>22</v>
      </c>
      <c r="F30" s="812"/>
      <c r="G30" s="812"/>
      <c r="H30" s="277" t="s">
        <v>15</v>
      </c>
      <c r="I30" s="175" t="s">
        <v>910</v>
      </c>
      <c r="J30" s="29" t="s">
        <v>909</v>
      </c>
    </row>
    <row r="31" spans="1:10" ht="30.75" customHeight="1" x14ac:dyDescent="0.2">
      <c r="A31" s="20"/>
      <c r="B31" s="20"/>
      <c r="C31" s="20"/>
      <c r="D31" s="20"/>
      <c r="E31" s="802" t="s">
        <v>237</v>
      </c>
      <c r="F31" s="803"/>
      <c r="G31" s="804"/>
      <c r="H31" s="211" t="s">
        <v>236</v>
      </c>
      <c r="I31" s="44">
        <v>6</v>
      </c>
      <c r="J31" s="63">
        <v>6</v>
      </c>
    </row>
    <row r="32" spans="1:10" ht="22.5" x14ac:dyDescent="0.2">
      <c r="A32" s="20"/>
      <c r="B32" s="20"/>
      <c r="C32" s="20"/>
      <c r="D32" s="20"/>
      <c r="E32" s="802" t="s">
        <v>238</v>
      </c>
      <c r="F32" s="803"/>
      <c r="G32" s="804"/>
      <c r="H32" s="211" t="s">
        <v>236</v>
      </c>
      <c r="I32" s="44">
        <v>5</v>
      </c>
      <c r="J32" s="63">
        <v>6</v>
      </c>
    </row>
    <row r="33" spans="5:10" ht="33.75" x14ac:dyDescent="0.2">
      <c r="E33" s="802" t="s">
        <v>238</v>
      </c>
      <c r="F33" s="803"/>
      <c r="G33" s="804"/>
      <c r="H33" s="211" t="s">
        <v>782</v>
      </c>
      <c r="I33" s="44">
        <v>1</v>
      </c>
      <c r="J33" s="63">
        <v>0</v>
      </c>
    </row>
    <row r="34" spans="5:10" ht="13.5" thickBot="1" x14ac:dyDescent="0.25">
      <c r="E34" s="6" t="s">
        <v>16</v>
      </c>
    </row>
    <row r="35" spans="5:10" ht="139.5" customHeight="1" thickBot="1" x14ac:dyDescent="0.25">
      <c r="E35" s="798" t="s">
        <v>197</v>
      </c>
      <c r="F35" s="799"/>
      <c r="G35" s="800" t="s">
        <v>504</v>
      </c>
      <c r="H35" s="800"/>
      <c r="I35" s="800"/>
      <c r="J35" s="801"/>
    </row>
    <row r="36" spans="5:10" ht="33.75" customHeight="1" thickBot="1" x14ac:dyDescent="0.25">
      <c r="E36" s="805" t="s">
        <v>198</v>
      </c>
      <c r="F36" s="806"/>
      <c r="G36" s="807" t="s">
        <v>877</v>
      </c>
      <c r="H36" s="807"/>
      <c r="I36" s="807"/>
      <c r="J36" s="808"/>
    </row>
  </sheetData>
  <mergeCells count="17">
    <mergeCell ref="E31:G31"/>
    <mergeCell ref="E32:G32"/>
    <mergeCell ref="A28:J28"/>
    <mergeCell ref="G14:H14"/>
    <mergeCell ref="G8:J8"/>
    <mergeCell ref="G9:J9"/>
    <mergeCell ref="E30:G30"/>
    <mergeCell ref="A1:J1"/>
    <mergeCell ref="G11:H11"/>
    <mergeCell ref="G12:H12"/>
    <mergeCell ref="G13:H13"/>
    <mergeCell ref="A19:J19"/>
    <mergeCell ref="E35:F35"/>
    <mergeCell ref="G35:J35"/>
    <mergeCell ref="E33:G33"/>
    <mergeCell ref="E36:F36"/>
    <mergeCell ref="G36:J36"/>
  </mergeCells>
  <pageMargins left="0.7" right="0.7" top="0.75" bottom="0.75" header="0.3" footer="0.3"/>
  <pageSetup paperSize="9" scale="89" fitToHeight="0"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J43"/>
  <sheetViews>
    <sheetView topLeftCell="A23" workbookViewId="0">
      <selection activeCell="B44" sqref="B44"/>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5</v>
      </c>
      <c r="D5" s="889" t="s">
        <v>655</v>
      </c>
      <c r="E5" s="889"/>
      <c r="F5" s="889"/>
      <c r="G5" s="889"/>
    </row>
    <row r="6" spans="1:7" ht="13.5" thickBot="1" x14ac:dyDescent="0.25">
      <c r="A6" s="73" t="s">
        <v>663</v>
      </c>
      <c r="B6" s="69"/>
      <c r="C6" s="74" t="s">
        <v>354</v>
      </c>
      <c r="D6" s="890" t="s">
        <v>656</v>
      </c>
      <c r="E6" s="890"/>
      <c r="F6" s="890"/>
      <c r="G6" s="890"/>
    </row>
    <row r="7" spans="1:7" ht="13.5" thickBot="1" x14ac:dyDescent="0.25">
      <c r="A7" s="78"/>
      <c r="B7" s="69"/>
      <c r="C7" s="69"/>
      <c r="D7" s="69"/>
      <c r="E7" s="69"/>
      <c r="F7" s="69"/>
    </row>
    <row r="8" spans="1:7" ht="13.5" thickBot="1" x14ac:dyDescent="0.25">
      <c r="A8" s="71" t="s">
        <v>21</v>
      </c>
      <c r="B8" s="69"/>
      <c r="C8" s="79" t="s">
        <v>334</v>
      </c>
      <c r="D8" s="113"/>
      <c r="E8" s="113"/>
      <c r="F8" s="113"/>
      <c r="G8" s="80"/>
    </row>
    <row r="9" spans="1:7" ht="13.5" thickBot="1" x14ac:dyDescent="0.25">
      <c r="A9" s="73" t="s">
        <v>104</v>
      </c>
      <c r="B9" s="69"/>
      <c r="C9" s="963" t="s">
        <v>48</v>
      </c>
      <c r="D9" s="964"/>
      <c r="E9" s="964"/>
      <c r="F9" s="964"/>
      <c r="G9" s="965"/>
    </row>
    <row r="10" spans="1:7" ht="13.5" thickBot="1" x14ac:dyDescent="0.25">
      <c r="A10" s="73" t="s">
        <v>26</v>
      </c>
      <c r="B10" s="69"/>
      <c r="C10" s="892" t="s">
        <v>335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4</v>
      </c>
      <c r="D13" s="882"/>
      <c r="E13" s="69"/>
      <c r="F13" s="69"/>
    </row>
    <row r="14" spans="1:7" ht="13.5" thickBot="1" x14ac:dyDescent="0.25">
      <c r="A14" s="71" t="s">
        <v>20</v>
      </c>
      <c r="B14" s="69"/>
      <c r="C14" s="882">
        <v>4</v>
      </c>
      <c r="D14" s="882"/>
      <c r="E14" s="69"/>
      <c r="F14" s="69"/>
    </row>
    <row r="15" spans="1:7" ht="13.5" thickBot="1" x14ac:dyDescent="0.25">
      <c r="A15" s="73" t="s">
        <v>1</v>
      </c>
      <c r="B15" s="69"/>
      <c r="C15" s="882">
        <v>5.3280000000000003</v>
      </c>
      <c r="D15" s="882"/>
      <c r="E15" s="69"/>
      <c r="F15" s="69"/>
    </row>
    <row r="16" spans="1:7" ht="13.5" thickBot="1" x14ac:dyDescent="0.25">
      <c r="A16" s="82"/>
      <c r="B16" s="69"/>
      <c r="C16" s="83"/>
      <c r="D16" s="83"/>
      <c r="E16" s="84"/>
      <c r="F16" s="84"/>
      <c r="G16" s="85"/>
    </row>
    <row r="17" spans="1:7" ht="13.5" thickBot="1" x14ac:dyDescent="0.25">
      <c r="A17" s="71" t="s">
        <v>18</v>
      </c>
      <c r="B17" s="84"/>
      <c r="C17" s="892" t="s">
        <v>1001</v>
      </c>
      <c r="D17" s="892"/>
      <c r="E17" s="892"/>
      <c r="F17" s="892"/>
      <c r="G17" s="892"/>
    </row>
    <row r="18" spans="1:7" ht="13.5" thickBot="1" x14ac:dyDescent="0.25">
      <c r="A18" s="73" t="s">
        <v>19</v>
      </c>
      <c r="B18" s="69"/>
      <c r="C18" s="79" t="s">
        <v>912</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17"/>
      <c r="B22" s="88">
        <v>630</v>
      </c>
      <c r="C22" s="88"/>
      <c r="D22" s="88" t="s">
        <v>55</v>
      </c>
      <c r="E22" s="130">
        <v>4000</v>
      </c>
      <c r="F22" s="130">
        <v>508.92</v>
      </c>
    </row>
    <row r="23" spans="1:7" ht="13.5" thickBot="1" x14ac:dyDescent="0.25">
      <c r="A23" s="176"/>
      <c r="B23" s="177"/>
      <c r="C23" s="177"/>
      <c r="D23" s="177"/>
      <c r="E23" s="178"/>
      <c r="F23" s="179"/>
    </row>
    <row r="24" spans="1:7" ht="13.5" thickBot="1" x14ac:dyDescent="0.25">
      <c r="A24" s="180" t="s">
        <v>11</v>
      </c>
      <c r="B24" s="181"/>
      <c r="C24" s="181"/>
      <c r="D24" s="181"/>
      <c r="E24" s="182">
        <f>SUM(E22:E23)</f>
        <v>4000</v>
      </c>
      <c r="F24" s="182">
        <f>SUM(F22:F23)</f>
        <v>508.92</v>
      </c>
    </row>
    <row r="25" spans="1:7" x14ac:dyDescent="0.2">
      <c r="A25" s="344"/>
      <c r="B25" s="345">
        <v>713</v>
      </c>
      <c r="C25" s="345"/>
      <c r="D25" s="345" t="s">
        <v>829</v>
      </c>
      <c r="E25" s="130">
        <v>0</v>
      </c>
      <c r="F25" s="130">
        <v>4819.99</v>
      </c>
    </row>
    <row r="26" spans="1:7" ht="13.5" thickBot="1" x14ac:dyDescent="0.25">
      <c r="A26" s="346"/>
      <c r="B26" s="155"/>
      <c r="C26" s="155"/>
      <c r="D26" s="155"/>
      <c r="E26" s="179"/>
      <c r="F26" s="179"/>
    </row>
    <row r="27" spans="1:7" ht="13.5" thickBot="1" x14ac:dyDescent="0.25">
      <c r="A27" s="266" t="s">
        <v>12</v>
      </c>
      <c r="B27" s="159">
        <v>0</v>
      </c>
      <c r="C27" s="159"/>
      <c r="D27" s="159"/>
      <c r="E27" s="270">
        <f>SUM(E25:E26)</f>
        <v>0</v>
      </c>
      <c r="F27" s="270">
        <f>SUM(F25:F26)</f>
        <v>4819.99</v>
      </c>
    </row>
    <row r="28" spans="1:7" ht="13.5" thickBot="1" x14ac:dyDescent="0.25">
      <c r="A28" s="347" t="s">
        <v>13</v>
      </c>
      <c r="B28" s="348" t="s">
        <v>67</v>
      </c>
      <c r="C28" s="348" t="s">
        <v>67</v>
      </c>
      <c r="D28" s="348" t="s">
        <v>67</v>
      </c>
      <c r="E28" s="349">
        <f>E27+E24</f>
        <v>4000</v>
      </c>
      <c r="F28" s="350">
        <f>F27+F24</f>
        <v>5328.91</v>
      </c>
    </row>
    <row r="31" spans="1:7" ht="15.75" x14ac:dyDescent="0.25">
      <c r="A31" s="64" t="s">
        <v>14</v>
      </c>
      <c r="B31" s="65"/>
      <c r="C31" s="65"/>
      <c r="D31" s="65"/>
      <c r="E31" s="65"/>
      <c r="F31" s="65"/>
      <c r="G31" s="65"/>
    </row>
    <row r="32" spans="1:7" x14ac:dyDescent="0.2">
      <c r="A32" s="93"/>
    </row>
    <row r="33" spans="1:10" ht="22.5" x14ac:dyDescent="0.2">
      <c r="A33" s="585" t="s">
        <v>22</v>
      </c>
      <c r="B33" s="941" t="s">
        <v>15</v>
      </c>
      <c r="C33" s="941"/>
      <c r="D33" s="941"/>
      <c r="E33" s="175" t="s">
        <v>910</v>
      </c>
      <c r="F33" s="29" t="s">
        <v>909</v>
      </c>
      <c r="I33" s="69"/>
      <c r="J33" s="69"/>
    </row>
    <row r="34" spans="1:10" x14ac:dyDescent="0.2">
      <c r="A34" s="995" t="s">
        <v>356</v>
      </c>
      <c r="B34" s="998" t="s">
        <v>493</v>
      </c>
      <c r="C34" s="999"/>
      <c r="D34" s="1000"/>
      <c r="E34" s="258" t="s">
        <v>264</v>
      </c>
      <c r="F34" s="44">
        <v>8</v>
      </c>
      <c r="I34" s="190"/>
      <c r="J34" s="191"/>
    </row>
    <row r="35" spans="1:10" ht="12.75" customHeight="1" x14ac:dyDescent="0.2">
      <c r="A35" s="996"/>
      <c r="B35" s="1001" t="s">
        <v>651</v>
      </c>
      <c r="C35" s="1002"/>
      <c r="D35" s="1003"/>
      <c r="E35" s="258" t="s">
        <v>1011</v>
      </c>
      <c r="F35" s="44">
        <v>45</v>
      </c>
      <c r="I35" s="190"/>
      <c r="J35" s="191"/>
    </row>
    <row r="36" spans="1:10" x14ac:dyDescent="0.2">
      <c r="A36" s="996"/>
      <c r="B36" s="998" t="s">
        <v>652</v>
      </c>
      <c r="C36" s="999"/>
      <c r="D36" s="1000"/>
      <c r="E36" s="258" t="s">
        <v>830</v>
      </c>
      <c r="F36" s="258" t="s">
        <v>1012</v>
      </c>
      <c r="I36" s="190"/>
      <c r="J36" s="191"/>
    </row>
    <row r="37" spans="1:10" x14ac:dyDescent="0.2">
      <c r="A37" s="996"/>
      <c r="B37" s="998" t="s">
        <v>492</v>
      </c>
      <c r="C37" s="999"/>
      <c r="D37" s="1000"/>
      <c r="E37" s="258" t="s">
        <v>813</v>
      </c>
      <c r="F37" s="44">
        <v>12</v>
      </c>
      <c r="I37" s="69"/>
      <c r="J37" s="69"/>
    </row>
    <row r="38" spans="1:10" x14ac:dyDescent="0.2">
      <c r="A38" s="997"/>
      <c r="B38" s="1004" t="s">
        <v>355</v>
      </c>
      <c r="C38" s="1005"/>
      <c r="D38" s="1006"/>
      <c r="E38" s="207">
        <v>0.3</v>
      </c>
      <c r="F38" s="207">
        <v>0.26</v>
      </c>
    </row>
    <row r="39" spans="1:10" x14ac:dyDescent="0.2">
      <c r="A39" s="97"/>
      <c r="B39" s="97"/>
      <c r="C39" s="97"/>
    </row>
    <row r="40" spans="1:10" x14ac:dyDescent="0.2">
      <c r="A40" s="98" t="s">
        <v>16</v>
      </c>
      <c r="D40" s="97"/>
      <c r="E40" s="97"/>
      <c r="F40" s="97"/>
    </row>
    <row r="41" spans="1:10" ht="80.25" customHeight="1" x14ac:dyDescent="0.2">
      <c r="A41" s="99" t="s">
        <v>17</v>
      </c>
      <c r="B41" s="927" t="s">
        <v>1013</v>
      </c>
      <c r="C41" s="927"/>
      <c r="D41" s="927"/>
      <c r="E41" s="927"/>
      <c r="F41" s="927"/>
    </row>
    <row r="43" spans="1:10" ht="38.25" customHeight="1" x14ac:dyDescent="0.2">
      <c r="A43" s="99" t="s">
        <v>29</v>
      </c>
      <c r="B43" s="927" t="s">
        <v>1014</v>
      </c>
      <c r="C43" s="927"/>
      <c r="D43" s="927"/>
      <c r="E43" s="927"/>
      <c r="F43" s="927"/>
    </row>
  </sheetData>
  <sheetProtection selectLockedCells="1" selectUnlockedCells="1"/>
  <mergeCells count="19">
    <mergeCell ref="C12:D12"/>
    <mergeCell ref="D4:G4"/>
    <mergeCell ref="D5:G5"/>
    <mergeCell ref="D6:G6"/>
    <mergeCell ref="C9:G9"/>
    <mergeCell ref="C10:G10"/>
    <mergeCell ref="A34:A38"/>
    <mergeCell ref="B41:F41"/>
    <mergeCell ref="B43:F43"/>
    <mergeCell ref="C13:D13"/>
    <mergeCell ref="C14:D14"/>
    <mergeCell ref="C15:D15"/>
    <mergeCell ref="C17:G17"/>
    <mergeCell ref="B33:D33"/>
    <mergeCell ref="B34:D34"/>
    <mergeCell ref="B35:D35"/>
    <mergeCell ref="B36:D36"/>
    <mergeCell ref="B37:D37"/>
    <mergeCell ref="B38:D38"/>
  </mergeCells>
  <pageMargins left="0.7" right="0.7" top="0.75" bottom="0.75" header="0.3" footer="0.3"/>
  <pageSetup paperSize="9" scale="76" firstPageNumber="0" fitToHeight="0" orientation="portrait"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38"/>
  <sheetViews>
    <sheetView workbookViewId="0">
      <selection activeCell="F24" sqref="F24"/>
    </sheetView>
  </sheetViews>
  <sheetFormatPr defaultRowHeight="12.75" x14ac:dyDescent="0.2"/>
  <cols>
    <col min="1" max="1" width="22.28515625" customWidth="1"/>
    <col min="4" max="4" width="17.28515625" customWidth="1"/>
    <col min="5" max="5" width="14.85546875" customWidth="1"/>
    <col min="6" max="6" width="15.7109375" customWidth="1"/>
  </cols>
  <sheetData>
    <row r="1" spans="1:7" ht="15.75" x14ac:dyDescent="0.25">
      <c r="A1" s="13" t="s">
        <v>4</v>
      </c>
      <c r="B1" s="13"/>
      <c r="C1" s="14"/>
      <c r="D1" s="14"/>
      <c r="E1" s="14"/>
      <c r="F1" s="14"/>
      <c r="G1" s="14"/>
    </row>
    <row r="2" spans="1:7" ht="9" customHeight="1" thickBot="1" x14ac:dyDescent="0.3">
      <c r="A2" s="5"/>
      <c r="B2" s="2"/>
    </row>
    <row r="3" spans="1:7" ht="13.5" thickBot="1" x14ac:dyDescent="0.25">
      <c r="A3" s="3"/>
      <c r="B3" s="3"/>
      <c r="C3" s="17" t="s">
        <v>24</v>
      </c>
      <c r="D3" s="781" t="s">
        <v>3</v>
      </c>
      <c r="E3" s="919"/>
      <c r="F3" s="919"/>
      <c r="G3" s="1007"/>
    </row>
    <row r="4" spans="1:7" ht="13.5" thickBot="1" x14ac:dyDescent="0.25">
      <c r="A4" s="15" t="s">
        <v>0</v>
      </c>
      <c r="B4" s="3"/>
      <c r="C4" s="35">
        <v>5</v>
      </c>
      <c r="D4" s="920" t="s">
        <v>643</v>
      </c>
      <c r="E4" s="921"/>
      <c r="F4" s="921"/>
      <c r="G4" s="958"/>
    </row>
    <row r="5" spans="1:7" ht="13.5" thickBot="1" x14ac:dyDescent="0.25">
      <c r="A5" s="73" t="s">
        <v>663</v>
      </c>
      <c r="B5" s="3"/>
      <c r="C5" s="42" t="s">
        <v>351</v>
      </c>
      <c r="D5" s="36" t="s">
        <v>357</v>
      </c>
      <c r="E5" s="37"/>
      <c r="F5" s="37"/>
      <c r="G5" s="38"/>
    </row>
    <row r="6" spans="1:7" ht="13.5" thickBot="1" x14ac:dyDescent="0.25">
      <c r="A6" s="4"/>
      <c r="B6" s="3"/>
      <c r="C6" s="3"/>
      <c r="D6" s="3"/>
      <c r="E6" s="3"/>
      <c r="F6" s="3"/>
    </row>
    <row r="7" spans="1:7" ht="13.5" thickBot="1" x14ac:dyDescent="0.25">
      <c r="A7" s="15" t="s">
        <v>21</v>
      </c>
      <c r="B7" s="3"/>
      <c r="C7" s="778" t="s">
        <v>358</v>
      </c>
      <c r="D7" s="779"/>
      <c r="E7" s="779"/>
      <c r="F7" s="779"/>
      <c r="G7" s="780"/>
    </row>
    <row r="8" spans="1:7" ht="13.5" thickBot="1" x14ac:dyDescent="0.25">
      <c r="A8" s="16" t="s">
        <v>196</v>
      </c>
      <c r="B8" s="3"/>
      <c r="C8" s="9" t="s">
        <v>48</v>
      </c>
      <c r="D8" s="8"/>
      <c r="E8" s="8"/>
      <c r="F8" s="8"/>
      <c r="G8" s="53"/>
    </row>
    <row r="9" spans="1:7" ht="13.5" thickBot="1" x14ac:dyDescent="0.25">
      <c r="A9" s="16" t="s">
        <v>26</v>
      </c>
      <c r="B9" s="3"/>
      <c r="C9" s="778" t="s">
        <v>906</v>
      </c>
      <c r="D9" s="779"/>
      <c r="E9" s="779"/>
      <c r="F9" s="779"/>
      <c r="G9" s="780"/>
    </row>
    <row r="10" spans="1:7" ht="13.5" thickBot="1" x14ac:dyDescent="0.25">
      <c r="A10" s="4"/>
      <c r="B10" s="3"/>
      <c r="C10" s="3"/>
      <c r="D10" s="3"/>
      <c r="E10" s="3"/>
      <c r="F10" s="3"/>
    </row>
    <row r="11" spans="1:7" ht="13.5" thickBot="1" x14ac:dyDescent="0.25">
      <c r="A11" s="4"/>
      <c r="B11" s="3"/>
      <c r="C11" s="781" t="s">
        <v>28</v>
      </c>
      <c r="D11" s="782"/>
      <c r="E11" s="3"/>
      <c r="F11" s="3"/>
    </row>
    <row r="12" spans="1:7" ht="13.5" thickBot="1" x14ac:dyDescent="0.25">
      <c r="A12" s="18" t="s">
        <v>2</v>
      </c>
      <c r="B12" s="3"/>
      <c r="C12" s="783">
        <v>1.4</v>
      </c>
      <c r="D12" s="784"/>
      <c r="E12" s="3"/>
      <c r="F12" s="3"/>
    </row>
    <row r="13" spans="1:7" ht="13.5" thickBot="1" x14ac:dyDescent="0.25">
      <c r="A13" s="15" t="s">
        <v>20</v>
      </c>
      <c r="B13" s="3"/>
      <c r="C13" s="783">
        <v>8.9</v>
      </c>
      <c r="D13" s="784"/>
      <c r="E13" s="3"/>
      <c r="F13" s="3"/>
    </row>
    <row r="14" spans="1:7" ht="13.5" thickBot="1" x14ac:dyDescent="0.25">
      <c r="A14" s="16" t="s">
        <v>1</v>
      </c>
      <c r="B14" s="3"/>
      <c r="C14" s="783">
        <v>13.433</v>
      </c>
      <c r="D14" s="784"/>
      <c r="E14" s="3"/>
      <c r="F14" s="3"/>
    </row>
    <row r="15" spans="1:7" ht="13.5" thickBot="1" x14ac:dyDescent="0.25">
      <c r="A15" s="10"/>
      <c r="B15" s="3"/>
      <c r="C15" s="12"/>
      <c r="D15" s="12"/>
      <c r="E15" s="11"/>
      <c r="F15" s="11"/>
      <c r="G15" s="7"/>
    </row>
    <row r="16" spans="1:7" ht="13.5" thickBot="1" x14ac:dyDescent="0.25">
      <c r="A16" s="15" t="s">
        <v>18</v>
      </c>
      <c r="B16" s="11"/>
      <c r="C16" s="778" t="s">
        <v>1170</v>
      </c>
      <c r="D16" s="779"/>
      <c r="E16" s="779"/>
      <c r="F16" s="779"/>
      <c r="G16" s="780"/>
    </row>
    <row r="17" spans="1:7" ht="13.5" thickBot="1" x14ac:dyDescent="0.25">
      <c r="A17" s="16" t="s">
        <v>19</v>
      </c>
      <c r="B17" s="3"/>
      <c r="C17" s="778" t="s">
        <v>1171</v>
      </c>
      <c r="D17" s="779"/>
      <c r="E17" s="779"/>
      <c r="F17" s="779"/>
      <c r="G17" s="780"/>
    </row>
    <row r="18" spans="1:7" x14ac:dyDescent="0.2">
      <c r="B18" s="3"/>
    </row>
    <row r="19" spans="1:7" ht="15.75" x14ac:dyDescent="0.25">
      <c r="A19" s="13" t="s">
        <v>5</v>
      </c>
      <c r="B19" s="13"/>
      <c r="C19" s="14"/>
      <c r="D19" s="14"/>
      <c r="E19" s="14"/>
      <c r="F19" s="14"/>
      <c r="G19" s="14"/>
    </row>
    <row r="20" spans="1:7" ht="15.75" x14ac:dyDescent="0.25">
      <c r="A20" s="5"/>
      <c r="C20" s="7"/>
      <c r="D20" s="7"/>
      <c r="E20" s="7"/>
      <c r="F20" s="7"/>
      <c r="G20" s="7"/>
    </row>
    <row r="21" spans="1:7" x14ac:dyDescent="0.2">
      <c r="A21" s="28" t="s">
        <v>23</v>
      </c>
      <c r="B21" s="21" t="s">
        <v>6</v>
      </c>
      <c r="C21" s="21" t="s">
        <v>7</v>
      </c>
      <c r="D21" s="21" t="s">
        <v>8</v>
      </c>
      <c r="E21" s="21" t="s">
        <v>9</v>
      </c>
      <c r="F21" s="21" t="s">
        <v>10</v>
      </c>
      <c r="G21" s="7"/>
    </row>
    <row r="22" spans="1:7" x14ac:dyDescent="0.2">
      <c r="A22" s="21"/>
      <c r="B22" s="340">
        <v>630</v>
      </c>
      <c r="C22" s="137"/>
      <c r="D22" s="138" t="s">
        <v>55</v>
      </c>
      <c r="E22" s="55">
        <v>8800</v>
      </c>
      <c r="F22" s="55">
        <v>13330.35</v>
      </c>
      <c r="G22" s="7"/>
    </row>
    <row r="23" spans="1:7" ht="13.5" thickBot="1" x14ac:dyDescent="0.25">
      <c r="A23" s="22"/>
      <c r="B23" s="22">
        <v>620</v>
      </c>
      <c r="C23" s="22"/>
      <c r="D23" s="206" t="s">
        <v>57</v>
      </c>
      <c r="E23" s="55">
        <v>130</v>
      </c>
      <c r="F23" s="55">
        <v>103.08</v>
      </c>
    </row>
    <row r="24" spans="1:7" ht="13.5" thickBot="1" x14ac:dyDescent="0.25">
      <c r="A24" s="23" t="s">
        <v>11</v>
      </c>
      <c r="B24" s="24"/>
      <c r="C24" s="24"/>
      <c r="D24" s="24"/>
      <c r="E24" s="60">
        <f>E23+E22</f>
        <v>8930</v>
      </c>
      <c r="F24" s="60">
        <f>SUM(F22:F23)</f>
        <v>13433.43</v>
      </c>
    </row>
    <row r="25" spans="1:7" ht="13.5" thickBot="1" x14ac:dyDescent="0.25">
      <c r="A25" s="23" t="s">
        <v>12</v>
      </c>
      <c r="B25" s="24"/>
      <c r="C25" s="24"/>
      <c r="D25" s="24"/>
      <c r="E25" s="252"/>
      <c r="F25" s="253"/>
    </row>
    <row r="26" spans="1:7" ht="13.5" thickBot="1" x14ac:dyDescent="0.25">
      <c r="A26" s="26" t="s">
        <v>13</v>
      </c>
      <c r="B26" s="24"/>
      <c r="C26" s="24"/>
      <c r="D26" s="24"/>
      <c r="E26" s="58">
        <f>E24</f>
        <v>8930</v>
      </c>
      <c r="F26" s="59">
        <f>F24</f>
        <v>13433.43</v>
      </c>
    </row>
    <row r="28" spans="1:7" ht="15.75" x14ac:dyDescent="0.25">
      <c r="A28" s="13" t="s">
        <v>14</v>
      </c>
      <c r="B28" s="14"/>
      <c r="C28" s="14"/>
      <c r="D28" s="14"/>
      <c r="E28" s="14"/>
      <c r="F28" s="14"/>
      <c r="G28" s="14"/>
    </row>
    <row r="29" spans="1:7" x14ac:dyDescent="0.2">
      <c r="A29" s="1"/>
    </row>
    <row r="30" spans="1:7" ht="33.75" x14ac:dyDescent="0.2">
      <c r="A30" s="812" t="s">
        <v>22</v>
      </c>
      <c r="B30" s="812"/>
      <c r="C30" s="812"/>
      <c r="D30" s="175" t="s">
        <v>15</v>
      </c>
      <c r="E30" s="175" t="s">
        <v>910</v>
      </c>
      <c r="F30" s="175" t="s">
        <v>909</v>
      </c>
    </row>
    <row r="31" spans="1:7" ht="30.75" customHeight="1" x14ac:dyDescent="0.2">
      <c r="A31" s="794" t="s">
        <v>359</v>
      </c>
      <c r="B31" s="794"/>
      <c r="C31" s="794"/>
      <c r="D31" s="352" t="s">
        <v>360</v>
      </c>
      <c r="E31" s="353" t="s">
        <v>33</v>
      </c>
      <c r="F31" s="601" t="s">
        <v>33</v>
      </c>
    </row>
    <row r="32" spans="1:7" ht="27.75" customHeight="1" x14ac:dyDescent="0.2">
      <c r="A32" s="794" t="s">
        <v>361</v>
      </c>
      <c r="B32" s="794"/>
      <c r="C32" s="794"/>
      <c r="D32" s="352" t="s">
        <v>362</v>
      </c>
      <c r="E32" s="353" t="s">
        <v>363</v>
      </c>
      <c r="F32" s="353" t="s">
        <v>363</v>
      </c>
    </row>
    <row r="33" spans="1:7" ht="95.25" customHeight="1" x14ac:dyDescent="0.2">
      <c r="A33" s="794" t="s">
        <v>653</v>
      </c>
      <c r="B33" s="794"/>
      <c r="C33" s="794"/>
      <c r="D33" s="352" t="s">
        <v>654</v>
      </c>
      <c r="E33" s="353" t="s">
        <v>33</v>
      </c>
      <c r="F33" s="601" t="s">
        <v>33</v>
      </c>
    </row>
    <row r="34" spans="1:7" x14ac:dyDescent="0.2">
      <c r="E34" s="20"/>
      <c r="F34" s="20"/>
      <c r="G34" s="20"/>
    </row>
    <row r="35" spans="1:7" x14ac:dyDescent="0.2">
      <c r="A35" s="6" t="s">
        <v>16</v>
      </c>
    </row>
    <row r="36" spans="1:7" ht="96" x14ac:dyDescent="0.2">
      <c r="A36" s="34" t="s">
        <v>17</v>
      </c>
      <c r="B36" s="785" t="s">
        <v>1172</v>
      </c>
      <c r="C36" s="786"/>
      <c r="D36" s="786"/>
      <c r="E36" s="786"/>
      <c r="F36" s="787"/>
    </row>
    <row r="38" spans="1:7" ht="32.25" customHeight="1" x14ac:dyDescent="0.2">
      <c r="A38" s="34" t="s">
        <v>29</v>
      </c>
      <c r="B38" s="785"/>
      <c r="C38" s="786"/>
      <c r="D38" s="786"/>
      <c r="E38" s="786"/>
      <c r="F38" s="787"/>
    </row>
  </sheetData>
  <mergeCells count="16">
    <mergeCell ref="C12:D12"/>
    <mergeCell ref="D3:G3"/>
    <mergeCell ref="D4:G4"/>
    <mergeCell ref="C7:G7"/>
    <mergeCell ref="C9:G9"/>
    <mergeCell ref="C11:D11"/>
    <mergeCell ref="A32:C32"/>
    <mergeCell ref="B36:F36"/>
    <mergeCell ref="B38:F38"/>
    <mergeCell ref="C13:D13"/>
    <mergeCell ref="C14:D14"/>
    <mergeCell ref="C16:G16"/>
    <mergeCell ref="C17:G17"/>
    <mergeCell ref="A30:C30"/>
    <mergeCell ref="A31:C31"/>
    <mergeCell ref="A33:C33"/>
  </mergeCells>
  <pageMargins left="0.7" right="0.7" top="0.75" bottom="0.75" header="0.3" footer="0.3"/>
  <pageSetup paperSize="9" scale="91" fitToHeight="0" orientation="portrait"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J40"/>
  <sheetViews>
    <sheetView topLeftCell="B13" workbookViewId="0">
      <selection activeCell="B39" sqref="B39"/>
    </sheetView>
  </sheetViews>
  <sheetFormatPr defaultRowHeight="12.75" x14ac:dyDescent="0.2"/>
  <cols>
    <col min="1" max="1" width="32.140625" style="66" customWidth="1"/>
    <col min="2" max="2" width="8.140625" style="66" customWidth="1"/>
    <col min="3" max="3" width="8.5703125" style="66" customWidth="1"/>
    <col min="4" max="4" width="24.5703125"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5</v>
      </c>
      <c r="D5" s="889" t="s">
        <v>643</v>
      </c>
      <c r="E5" s="889"/>
      <c r="F5" s="889"/>
      <c r="G5" s="889"/>
    </row>
    <row r="6" spans="1:7" ht="13.5" thickBot="1" x14ac:dyDescent="0.25">
      <c r="A6" s="73" t="s">
        <v>663</v>
      </c>
      <c r="B6" s="69"/>
      <c r="C6" s="74" t="s">
        <v>353</v>
      </c>
      <c r="D6" s="890" t="s">
        <v>603</v>
      </c>
      <c r="E6" s="890"/>
      <c r="F6" s="890"/>
      <c r="G6" s="890"/>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104</v>
      </c>
      <c r="B9" s="69"/>
      <c r="C9" s="963" t="s">
        <v>48</v>
      </c>
      <c r="D9" s="964"/>
      <c r="E9" s="964"/>
      <c r="F9" s="964"/>
      <c r="G9" s="965"/>
    </row>
    <row r="10" spans="1:7" ht="13.5" thickBot="1" x14ac:dyDescent="0.25">
      <c r="A10" s="73" t="s">
        <v>26</v>
      </c>
      <c r="B10" s="69"/>
      <c r="C10" s="892" t="s">
        <v>65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5</v>
      </c>
      <c r="D13" s="882"/>
      <c r="E13" s="69"/>
      <c r="F13" s="69"/>
    </row>
    <row r="14" spans="1:7" ht="13.5" thickBot="1" x14ac:dyDescent="0.25">
      <c r="A14" s="71" t="s">
        <v>20</v>
      </c>
      <c r="B14" s="69"/>
      <c r="C14" s="882">
        <v>4</v>
      </c>
      <c r="D14" s="882"/>
      <c r="E14" s="69"/>
      <c r="F14" s="69"/>
    </row>
    <row r="15" spans="1:7" ht="13.5" thickBot="1" x14ac:dyDescent="0.25">
      <c r="A15" s="73" t="s">
        <v>1</v>
      </c>
      <c r="B15" s="69"/>
      <c r="C15" s="882">
        <v>4.22</v>
      </c>
      <c r="D15" s="882"/>
      <c r="E15" s="69"/>
      <c r="F15" s="69"/>
    </row>
    <row r="16" spans="1:7" ht="13.5" thickBot="1" x14ac:dyDescent="0.25">
      <c r="A16" s="82"/>
      <c r="B16" s="69"/>
      <c r="C16" s="83"/>
      <c r="D16" s="83"/>
      <c r="E16" s="84"/>
      <c r="F16" s="84"/>
      <c r="G16" s="85"/>
    </row>
    <row r="17" spans="1:10" ht="13.5" thickBot="1" x14ac:dyDescent="0.25">
      <c r="A17" s="71" t="s">
        <v>18</v>
      </c>
      <c r="B17" s="84"/>
      <c r="C17" s="892" t="s">
        <v>1116</v>
      </c>
      <c r="D17" s="892"/>
      <c r="E17" s="892"/>
      <c r="F17" s="892"/>
      <c r="G17" s="892"/>
    </row>
    <row r="18" spans="1:10" ht="13.5" thickBot="1" x14ac:dyDescent="0.25">
      <c r="A18" s="73" t="s">
        <v>19</v>
      </c>
      <c r="B18" s="69"/>
      <c r="C18" s="79" t="s">
        <v>1046</v>
      </c>
      <c r="D18" s="113"/>
      <c r="E18" s="113"/>
      <c r="F18" s="113"/>
      <c r="G18" s="80"/>
    </row>
    <row r="19" spans="1:10" x14ac:dyDescent="0.2">
      <c r="B19" s="69"/>
    </row>
    <row r="20" spans="1:10" ht="15.75" x14ac:dyDescent="0.25">
      <c r="A20" s="64" t="s">
        <v>5</v>
      </c>
      <c r="B20" s="64"/>
      <c r="C20" s="65"/>
      <c r="D20" s="65"/>
      <c r="E20" s="65"/>
      <c r="F20" s="65"/>
      <c r="G20" s="65"/>
    </row>
    <row r="21" spans="1:10" x14ac:dyDescent="0.2">
      <c r="A21" s="86" t="s">
        <v>23</v>
      </c>
      <c r="B21" s="87" t="s">
        <v>6</v>
      </c>
      <c r="C21" s="87" t="s">
        <v>7</v>
      </c>
      <c r="D21" s="87" t="s">
        <v>8</v>
      </c>
      <c r="E21" s="87" t="s">
        <v>9</v>
      </c>
      <c r="F21" s="87" t="s">
        <v>10</v>
      </c>
      <c r="G21" s="85"/>
    </row>
    <row r="22" spans="1:10" x14ac:dyDescent="0.2">
      <c r="A22" s="117"/>
      <c r="B22" s="88">
        <v>620</v>
      </c>
      <c r="C22" s="88"/>
      <c r="D22" s="88" t="s">
        <v>57</v>
      </c>
      <c r="E22" s="130">
        <v>0</v>
      </c>
      <c r="F22" s="130">
        <v>58.51</v>
      </c>
    </row>
    <row r="23" spans="1:10" ht="13.5" thickBot="1" x14ac:dyDescent="0.25">
      <c r="A23" s="176"/>
      <c r="B23" s="88">
        <v>630</v>
      </c>
      <c r="C23" s="88"/>
      <c r="D23" s="88" t="s">
        <v>55</v>
      </c>
      <c r="E23" s="130">
        <v>4000</v>
      </c>
      <c r="F23" s="130">
        <v>4163.92</v>
      </c>
    </row>
    <row r="24" spans="1:10" ht="13.5" thickBot="1" x14ac:dyDescent="0.25">
      <c r="A24" s="180" t="s">
        <v>11</v>
      </c>
      <c r="B24" s="181"/>
      <c r="C24" s="181"/>
      <c r="D24" s="181"/>
      <c r="E24" s="182">
        <f>SUM(E22:E23)</f>
        <v>4000</v>
      </c>
      <c r="F24" s="183">
        <f>SUM(F22:F23)</f>
        <v>4222.43</v>
      </c>
    </row>
    <row r="25" spans="1:10" ht="13.5" thickBot="1" x14ac:dyDescent="0.25">
      <c r="A25" s="184"/>
      <c r="B25" s="120">
        <v>717</v>
      </c>
      <c r="C25" s="120"/>
      <c r="D25" s="120" t="s">
        <v>604</v>
      </c>
      <c r="E25" s="580">
        <v>35000</v>
      </c>
      <c r="F25" s="130">
        <v>0</v>
      </c>
    </row>
    <row r="26" spans="1:10" ht="13.5" thickBot="1" x14ac:dyDescent="0.25">
      <c r="A26" s="184" t="s">
        <v>12</v>
      </c>
      <c r="B26" s="120">
        <v>0</v>
      </c>
      <c r="C26" s="120"/>
      <c r="D26" s="120"/>
      <c r="E26" s="183">
        <f>E25</f>
        <v>35000</v>
      </c>
      <c r="F26" s="183">
        <f>F25</f>
        <v>0</v>
      </c>
    </row>
    <row r="27" spans="1:10" ht="13.5" thickBot="1" x14ac:dyDescent="0.25">
      <c r="A27" s="185" t="s">
        <v>13</v>
      </c>
      <c r="B27" s="186" t="s">
        <v>67</v>
      </c>
      <c r="C27" s="186" t="s">
        <v>67</v>
      </c>
      <c r="D27" s="186" t="s">
        <v>67</v>
      </c>
      <c r="E27" s="187">
        <f>E26+E24</f>
        <v>39000</v>
      </c>
      <c r="F27" s="188">
        <f>F26+F24</f>
        <v>4222.43</v>
      </c>
    </row>
    <row r="30" spans="1:10" ht="15.75" x14ac:dyDescent="0.25">
      <c r="A30" s="64" t="s">
        <v>14</v>
      </c>
      <c r="B30" s="65"/>
      <c r="C30" s="65"/>
      <c r="D30" s="65"/>
      <c r="E30" s="65"/>
      <c r="F30" s="65"/>
      <c r="G30" s="65"/>
    </row>
    <row r="31" spans="1:10" x14ac:dyDescent="0.2">
      <c r="A31" s="93"/>
    </row>
    <row r="32" spans="1:10" ht="22.5" x14ac:dyDescent="0.2">
      <c r="A32" s="966" t="s">
        <v>22</v>
      </c>
      <c r="B32" s="967"/>
      <c r="C32" s="968"/>
      <c r="D32" s="173" t="s">
        <v>15</v>
      </c>
      <c r="E32" s="175" t="s">
        <v>910</v>
      </c>
      <c r="F32" s="29" t="s">
        <v>909</v>
      </c>
      <c r="I32" s="69"/>
      <c r="J32" s="69"/>
    </row>
    <row r="33" spans="1:10" ht="22.5" x14ac:dyDescent="0.2">
      <c r="A33" s="924" t="s">
        <v>116</v>
      </c>
      <c r="B33" s="924"/>
      <c r="C33" s="924"/>
      <c r="D33" s="189" t="s">
        <v>117</v>
      </c>
      <c r="E33" s="169">
        <v>1</v>
      </c>
      <c r="F33" s="169">
        <v>3</v>
      </c>
      <c r="I33" s="190"/>
      <c r="J33" s="191"/>
    </row>
    <row r="34" spans="1:10" x14ac:dyDescent="0.2">
      <c r="A34" s="924"/>
      <c r="B34" s="924"/>
      <c r="C34" s="924"/>
      <c r="D34" s="189" t="s">
        <v>118</v>
      </c>
      <c r="E34" s="169">
        <v>12</v>
      </c>
      <c r="F34" s="169">
        <v>0</v>
      </c>
      <c r="I34" s="69"/>
      <c r="J34" s="69"/>
    </row>
    <row r="35" spans="1:10" ht="22.5" x14ac:dyDescent="0.2">
      <c r="A35" s="924"/>
      <c r="B35" s="924"/>
      <c r="C35" s="924"/>
      <c r="D35" s="189" t="s">
        <v>605</v>
      </c>
      <c r="E35" s="169">
        <v>2</v>
      </c>
      <c r="F35" s="169">
        <v>3</v>
      </c>
    </row>
    <row r="36" spans="1:10" x14ac:dyDescent="0.2">
      <c r="A36" s="97"/>
      <c r="B36" s="97"/>
      <c r="C36" s="97"/>
    </row>
    <row r="37" spans="1:10" x14ac:dyDescent="0.2">
      <c r="A37" s="98" t="s">
        <v>16</v>
      </c>
      <c r="D37" s="97"/>
      <c r="E37" s="97"/>
      <c r="F37" s="97"/>
    </row>
    <row r="38" spans="1:10" ht="80.25" customHeight="1" x14ac:dyDescent="0.2">
      <c r="A38" s="99" t="s">
        <v>17</v>
      </c>
      <c r="B38" s="927" t="s">
        <v>1174</v>
      </c>
      <c r="C38" s="927"/>
      <c r="D38" s="927"/>
      <c r="E38" s="927"/>
      <c r="F38" s="927"/>
    </row>
    <row r="40" spans="1:10" ht="24" x14ac:dyDescent="0.2">
      <c r="A40" s="99" t="s">
        <v>29</v>
      </c>
      <c r="B40" s="928"/>
      <c r="C40" s="928"/>
      <c r="D40" s="928"/>
      <c r="E40" s="928"/>
      <c r="F40" s="928"/>
    </row>
  </sheetData>
  <sheetProtection selectLockedCells="1" selectUnlockedCells="1"/>
  <mergeCells count="14">
    <mergeCell ref="C12:D12"/>
    <mergeCell ref="B38:F38"/>
    <mergeCell ref="B40:F40"/>
    <mergeCell ref="C13:D13"/>
    <mergeCell ref="C14:D14"/>
    <mergeCell ref="C15:D15"/>
    <mergeCell ref="C17:G17"/>
    <mergeCell ref="A32:C32"/>
    <mergeCell ref="A33:C35"/>
    <mergeCell ref="D4:G4"/>
    <mergeCell ref="D5:G5"/>
    <mergeCell ref="D6:G6"/>
    <mergeCell ref="C9:G9"/>
    <mergeCell ref="C10:G10"/>
  </mergeCells>
  <pageMargins left="0.7" right="0.7" top="0.75" bottom="0.75" header="0.3" footer="0.3"/>
  <pageSetup paperSize="9" scale="75" firstPageNumber="0" fitToHeight="0" orientation="portrait"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03"/>
  <sheetViews>
    <sheetView showGridLines="0" topLeftCell="A61" zoomScale="130" zoomScaleNormal="130" workbookViewId="0">
      <selection activeCell="C64" sqref="A64:XFD66"/>
    </sheetView>
  </sheetViews>
  <sheetFormatPr defaultRowHeight="12.75" x14ac:dyDescent="0.2"/>
  <cols>
    <col min="1" max="1" width="23.28515625" customWidth="1"/>
    <col min="2" max="2" width="7"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6</v>
      </c>
      <c r="D4" s="50" t="s">
        <v>385</v>
      </c>
      <c r="E4" s="51"/>
      <c r="F4" s="52"/>
    </row>
    <row r="5" spans="1:8" ht="13.5" thickBot="1" x14ac:dyDescent="0.25">
      <c r="A5" s="73" t="s">
        <v>663</v>
      </c>
      <c r="B5" s="3"/>
      <c r="C5" s="42" t="s">
        <v>662</v>
      </c>
      <c r="D5" s="36" t="s">
        <v>400</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78" t="s">
        <v>48</v>
      </c>
      <c r="D8" s="779"/>
      <c r="E8" s="779"/>
      <c r="F8" s="780"/>
    </row>
    <row r="9" spans="1:8" ht="13.5" thickBot="1" x14ac:dyDescent="0.25">
      <c r="A9" s="16" t="s">
        <v>26</v>
      </c>
      <c r="B9" s="3"/>
      <c r="C9" s="778" t="s">
        <v>1044</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837.83500000000004</v>
      </c>
      <c r="D12" s="784"/>
      <c r="E12" s="3"/>
      <c r="F12" s="3"/>
    </row>
    <row r="13" spans="1:8" ht="13.5" thickBot="1" x14ac:dyDescent="0.25">
      <c r="A13" s="15" t="s">
        <v>20</v>
      </c>
      <c r="B13" s="3"/>
      <c r="C13" s="783">
        <v>758.03499999999997</v>
      </c>
      <c r="D13" s="784"/>
      <c r="E13" s="3"/>
      <c r="F13" s="3"/>
    </row>
    <row r="14" spans="1:8" ht="13.5" thickBot="1" x14ac:dyDescent="0.25">
      <c r="A14" s="16" t="s">
        <v>1</v>
      </c>
      <c r="B14" s="3"/>
      <c r="C14" s="783">
        <v>399.59500000000003</v>
      </c>
      <c r="D14" s="784"/>
      <c r="E14" s="3"/>
      <c r="F14" s="3"/>
    </row>
    <row r="15" spans="1:8" ht="3" customHeight="1" thickBot="1" x14ac:dyDescent="0.25">
      <c r="A15" s="10"/>
      <c r="B15" s="3"/>
      <c r="C15" s="12"/>
      <c r="D15" s="12"/>
      <c r="E15" s="11"/>
      <c r="F15" s="11"/>
    </row>
    <row r="16" spans="1:8" ht="13.5" thickBot="1" x14ac:dyDescent="0.25">
      <c r="A16" s="15" t="s">
        <v>18</v>
      </c>
      <c r="B16" s="11"/>
      <c r="C16" s="778" t="s">
        <v>1042</v>
      </c>
      <c r="D16" s="779"/>
      <c r="E16" s="779"/>
      <c r="F16" s="779"/>
    </row>
    <row r="17" spans="1:8" ht="13.5" thickBot="1" x14ac:dyDescent="0.25">
      <c r="A17" s="16" t="s">
        <v>19</v>
      </c>
      <c r="B17" s="3"/>
      <c r="C17" s="778" t="s">
        <v>1043</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1025" t="s">
        <v>713</v>
      </c>
      <c r="B21" s="1026"/>
      <c r="C21" s="21" t="s">
        <v>7</v>
      </c>
      <c r="D21" s="21" t="s">
        <v>8</v>
      </c>
      <c r="E21" s="21" t="s">
        <v>9</v>
      </c>
      <c r="F21" s="21" t="s">
        <v>10</v>
      </c>
    </row>
    <row r="22" spans="1:8" x14ac:dyDescent="0.2">
      <c r="A22" s="1020" t="s">
        <v>386</v>
      </c>
      <c r="B22" s="1008" t="s">
        <v>657</v>
      </c>
      <c r="C22" s="137">
        <v>610</v>
      </c>
      <c r="D22" s="138" t="s">
        <v>54</v>
      </c>
      <c r="E22" s="55">
        <v>10420</v>
      </c>
      <c r="F22" s="55">
        <v>4198.8500000000004</v>
      </c>
    </row>
    <row r="23" spans="1:8" x14ac:dyDescent="0.2">
      <c r="A23" s="1021"/>
      <c r="B23" s="1009"/>
      <c r="C23" s="137">
        <v>620</v>
      </c>
      <c r="D23" s="138" t="s">
        <v>57</v>
      </c>
      <c r="E23" s="55">
        <v>3850</v>
      </c>
      <c r="F23" s="55">
        <v>1593.14</v>
      </c>
    </row>
    <row r="24" spans="1:8" x14ac:dyDescent="0.2">
      <c r="A24" s="1021"/>
      <c r="B24" s="1009"/>
      <c r="C24" s="137">
        <v>630</v>
      </c>
      <c r="D24" s="138" t="s">
        <v>55</v>
      </c>
      <c r="E24" s="55">
        <v>1150</v>
      </c>
      <c r="F24" s="55">
        <v>691.66</v>
      </c>
    </row>
    <row r="25" spans="1:8" x14ac:dyDescent="0.2">
      <c r="A25" s="1021"/>
      <c r="B25" s="1009"/>
      <c r="C25" s="137">
        <v>640</v>
      </c>
      <c r="D25" s="138" t="s">
        <v>66</v>
      </c>
      <c r="E25" s="55">
        <v>237920</v>
      </c>
      <c r="F25" s="55">
        <f>285.93+118960.04</f>
        <v>119245.96999999999</v>
      </c>
    </row>
    <row r="26" spans="1:8" x14ac:dyDescent="0.2">
      <c r="A26" s="1022"/>
      <c r="B26" s="1010"/>
      <c r="C26" s="396"/>
      <c r="D26" s="397" t="s">
        <v>13</v>
      </c>
      <c r="E26" s="398">
        <f>SUM(E22:E25)</f>
        <v>253340</v>
      </c>
      <c r="F26" s="398">
        <f>SUM(F22:F25)</f>
        <v>125729.61999999998</v>
      </c>
    </row>
    <row r="27" spans="1:8" x14ac:dyDescent="0.2">
      <c r="A27" s="1020" t="s">
        <v>396</v>
      </c>
      <c r="B27" s="1008" t="s">
        <v>658</v>
      </c>
      <c r="C27" s="137">
        <v>610</v>
      </c>
      <c r="D27" s="138" t="s">
        <v>54</v>
      </c>
      <c r="E27" s="55">
        <v>14350</v>
      </c>
      <c r="F27" s="55">
        <v>6840.1</v>
      </c>
    </row>
    <row r="28" spans="1:8" x14ac:dyDescent="0.2">
      <c r="A28" s="1021"/>
      <c r="B28" s="1009"/>
      <c r="C28" s="137">
        <v>620</v>
      </c>
      <c r="D28" s="138" t="s">
        <v>57</v>
      </c>
      <c r="E28" s="55">
        <v>5015</v>
      </c>
      <c r="F28" s="55">
        <v>2390.58</v>
      </c>
    </row>
    <row r="29" spans="1:8" x14ac:dyDescent="0.2">
      <c r="A29" s="1021"/>
      <c r="B29" s="1009"/>
      <c r="C29" s="137">
        <v>630</v>
      </c>
      <c r="D29" s="138" t="s">
        <v>55</v>
      </c>
      <c r="E29" s="55">
        <v>6300</v>
      </c>
      <c r="F29" s="55">
        <v>3918.14</v>
      </c>
    </row>
    <row r="30" spans="1:8" x14ac:dyDescent="0.2">
      <c r="A30" s="1021"/>
      <c r="B30" s="1009"/>
      <c r="C30" s="137">
        <v>640</v>
      </c>
      <c r="D30" s="138" t="s">
        <v>66</v>
      </c>
      <c r="E30" s="55">
        <v>50140</v>
      </c>
      <c r="F30" s="55">
        <v>25069.96</v>
      </c>
    </row>
    <row r="31" spans="1:8" x14ac:dyDescent="0.2">
      <c r="A31" s="1022"/>
      <c r="B31" s="1010"/>
      <c r="C31" s="137"/>
      <c r="D31" s="397" t="s">
        <v>13</v>
      </c>
      <c r="E31" s="398">
        <f>SUM(E27:E30)</f>
        <v>75805</v>
      </c>
      <c r="F31" s="398">
        <f>SUM(F27:F30)</f>
        <v>38218.78</v>
      </c>
    </row>
    <row r="32" spans="1:8" x14ac:dyDescent="0.2">
      <c r="A32" s="488" t="s">
        <v>714</v>
      </c>
      <c r="B32" s="471" t="s">
        <v>659</v>
      </c>
      <c r="C32" s="137">
        <v>640</v>
      </c>
      <c r="D32" s="138" t="s">
        <v>66</v>
      </c>
      <c r="E32" s="55">
        <v>31340</v>
      </c>
      <c r="F32" s="55">
        <v>15670.04</v>
      </c>
    </row>
    <row r="33" spans="1:8" x14ac:dyDescent="0.2">
      <c r="A33" s="1020" t="s">
        <v>661</v>
      </c>
      <c r="B33" s="1008" t="s">
        <v>660</v>
      </c>
      <c r="C33" s="137">
        <v>630</v>
      </c>
      <c r="D33" s="138" t="s">
        <v>55</v>
      </c>
      <c r="E33" s="55">
        <v>0</v>
      </c>
      <c r="F33" s="55">
        <v>269.06</v>
      </c>
    </row>
    <row r="34" spans="1:8" x14ac:dyDescent="0.2">
      <c r="A34" s="1021"/>
      <c r="B34" s="1009"/>
      <c r="C34" s="137">
        <v>640</v>
      </c>
      <c r="D34" s="138" t="s">
        <v>66</v>
      </c>
      <c r="E34" s="55">
        <v>0</v>
      </c>
      <c r="F34" s="55">
        <v>0</v>
      </c>
    </row>
    <row r="35" spans="1:8" x14ac:dyDescent="0.2">
      <c r="A35" s="1022"/>
      <c r="B35" s="1010"/>
      <c r="C35" s="137"/>
      <c r="D35" s="397" t="s">
        <v>13</v>
      </c>
      <c r="E35" s="398">
        <f>SUM(E33:E34)</f>
        <v>0</v>
      </c>
      <c r="F35" s="398">
        <f>SUM(F33:F34)</f>
        <v>269.06</v>
      </c>
    </row>
    <row r="36" spans="1:8" x14ac:dyDescent="0.2">
      <c r="A36" s="490" t="s">
        <v>397</v>
      </c>
      <c r="B36" s="489" t="s">
        <v>390</v>
      </c>
      <c r="C36" s="137">
        <v>640</v>
      </c>
      <c r="D36" s="138" t="s">
        <v>66</v>
      </c>
      <c r="E36" s="55">
        <v>25270</v>
      </c>
      <c r="F36" s="55">
        <v>12634.96</v>
      </c>
    </row>
    <row r="37" spans="1:8" s="651" customFormat="1" x14ac:dyDescent="0.2">
      <c r="A37" s="1020" t="s">
        <v>716</v>
      </c>
      <c r="B37" s="1008" t="s">
        <v>391</v>
      </c>
      <c r="C37" s="613">
        <v>610</v>
      </c>
      <c r="D37" s="648" t="s">
        <v>54</v>
      </c>
      <c r="E37" s="649">
        <v>0</v>
      </c>
      <c r="F37" s="649">
        <v>747.19</v>
      </c>
      <c r="G37" s="650"/>
      <c r="H37" s="650"/>
    </row>
    <row r="38" spans="1:8" s="651" customFormat="1" x14ac:dyDescent="0.2">
      <c r="A38" s="1021"/>
      <c r="B38" s="1009"/>
      <c r="C38" s="613">
        <v>620</v>
      </c>
      <c r="D38" s="648" t="s">
        <v>57</v>
      </c>
      <c r="E38" s="649">
        <v>0</v>
      </c>
      <c r="F38" s="649">
        <v>261.14</v>
      </c>
      <c r="G38" s="650"/>
      <c r="H38" s="650"/>
    </row>
    <row r="39" spans="1:8" s="651" customFormat="1" x14ac:dyDescent="0.2">
      <c r="A39" s="1021"/>
      <c r="B39" s="1009"/>
      <c r="C39" s="613">
        <v>630</v>
      </c>
      <c r="D39" s="648" t="s">
        <v>55</v>
      </c>
      <c r="E39" s="649">
        <v>7500</v>
      </c>
      <c r="F39" s="649">
        <v>1878.91</v>
      </c>
      <c r="G39" s="650"/>
      <c r="H39" s="650"/>
    </row>
    <row r="40" spans="1:8" x14ac:dyDescent="0.2">
      <c r="A40" s="1021"/>
      <c r="B40" s="1009"/>
      <c r="C40" s="137">
        <v>640</v>
      </c>
      <c r="D40" s="138" t="s">
        <v>66</v>
      </c>
      <c r="E40" s="55">
        <v>72990</v>
      </c>
      <c r="F40" s="55">
        <v>36495</v>
      </c>
    </row>
    <row r="41" spans="1:8" x14ac:dyDescent="0.2">
      <c r="A41" s="1022"/>
      <c r="B41" s="1010"/>
      <c r="C41" s="137"/>
      <c r="D41" s="397" t="s">
        <v>13</v>
      </c>
      <c r="E41" s="398">
        <f>SUM(E37:E40)</f>
        <v>80490</v>
      </c>
      <c r="F41" s="398">
        <f>SUM(F37:F40)</f>
        <v>39382.239999999998</v>
      </c>
    </row>
    <row r="42" spans="1:8" x14ac:dyDescent="0.2">
      <c r="A42" s="1020" t="s">
        <v>717</v>
      </c>
      <c r="B42" s="1008" t="s">
        <v>392</v>
      </c>
      <c r="C42" s="137">
        <v>630</v>
      </c>
      <c r="D42" s="138" t="s">
        <v>55</v>
      </c>
      <c r="E42" s="55">
        <v>0</v>
      </c>
      <c r="F42" s="55">
        <v>967.98</v>
      </c>
    </row>
    <row r="43" spans="1:8" x14ac:dyDescent="0.2">
      <c r="A43" s="1021"/>
      <c r="B43" s="1009"/>
      <c r="C43" s="137">
        <v>640</v>
      </c>
      <c r="D43" s="138" t="s">
        <v>66</v>
      </c>
      <c r="E43" s="55">
        <v>11550</v>
      </c>
      <c r="F43" s="55">
        <v>5775</v>
      </c>
    </row>
    <row r="44" spans="1:8" x14ac:dyDescent="0.2">
      <c r="A44" s="1022"/>
      <c r="B44" s="1010"/>
      <c r="C44" s="137"/>
      <c r="D44" s="397" t="s">
        <v>13</v>
      </c>
      <c r="E44" s="398">
        <f>E43+E42</f>
        <v>11550</v>
      </c>
      <c r="F44" s="398">
        <f>F43+F42</f>
        <v>6742.98</v>
      </c>
    </row>
    <row r="45" spans="1:8" ht="12.75" customHeight="1" x14ac:dyDescent="0.2">
      <c r="A45" s="1021" t="s">
        <v>718</v>
      </c>
      <c r="B45" s="1009" t="s">
        <v>393</v>
      </c>
      <c r="C45" s="137">
        <v>640</v>
      </c>
      <c r="D45" s="138" t="s">
        <v>66</v>
      </c>
      <c r="E45" s="55">
        <v>52250</v>
      </c>
      <c r="F45" s="55">
        <v>26125.040000000001</v>
      </c>
    </row>
    <row r="46" spans="1:8" ht="12.75" customHeight="1" x14ac:dyDescent="0.2">
      <c r="A46" s="1022"/>
      <c r="B46" s="1010"/>
      <c r="C46" s="137"/>
      <c r="D46" s="397" t="s">
        <v>13</v>
      </c>
      <c r="E46" s="398">
        <f>SUM(E45:E45)</f>
        <v>52250</v>
      </c>
      <c r="F46" s="398">
        <f>SUM(F45:F45)</f>
        <v>26125.040000000001</v>
      </c>
      <c r="G46" s="47"/>
      <c r="H46" s="47"/>
    </row>
    <row r="47" spans="1:8" x14ac:dyDescent="0.2">
      <c r="A47" s="1011" t="s">
        <v>719</v>
      </c>
      <c r="B47" s="1008" t="s">
        <v>394</v>
      </c>
      <c r="C47" s="137">
        <v>630</v>
      </c>
      <c r="D47" s="138" t="s">
        <v>55</v>
      </c>
      <c r="E47" s="55">
        <v>44500</v>
      </c>
      <c r="F47" s="55">
        <v>32048.34</v>
      </c>
    </row>
    <row r="48" spans="1:8" x14ac:dyDescent="0.2">
      <c r="A48" s="1012"/>
      <c r="B48" s="1009"/>
      <c r="C48" s="137">
        <v>640</v>
      </c>
      <c r="D48" s="138" t="s">
        <v>66</v>
      </c>
      <c r="E48" s="55">
        <v>32530</v>
      </c>
      <c r="F48" s="55">
        <v>16265.08</v>
      </c>
    </row>
    <row r="49" spans="1:6" x14ac:dyDescent="0.2">
      <c r="A49" s="1013"/>
      <c r="B49" s="1010"/>
      <c r="C49" s="137"/>
      <c r="D49" s="397" t="s">
        <v>13</v>
      </c>
      <c r="E49" s="398">
        <f>E48+E47</f>
        <v>77030</v>
      </c>
      <c r="F49" s="398">
        <f>F48+F47</f>
        <v>48313.42</v>
      </c>
    </row>
    <row r="50" spans="1:6" ht="13.5" thickBot="1" x14ac:dyDescent="0.25">
      <c r="A50" s="394" t="s">
        <v>720</v>
      </c>
      <c r="B50" s="395" t="s">
        <v>395</v>
      </c>
      <c r="C50" s="137">
        <v>640</v>
      </c>
      <c r="D50" s="138" t="s">
        <v>66</v>
      </c>
      <c r="E50" s="55">
        <v>134490</v>
      </c>
      <c r="F50" s="55">
        <v>67245</v>
      </c>
    </row>
    <row r="51" spans="1:6" s="7" customFormat="1" ht="13.5" thickBot="1" x14ac:dyDescent="0.25">
      <c r="A51" s="23" t="s">
        <v>11</v>
      </c>
      <c r="B51" s="24"/>
      <c r="C51" s="24"/>
      <c r="D51" s="24"/>
      <c r="E51" s="61">
        <f>E26+E31+E35+E41+E46+E44+E36+E49+E50+E32</f>
        <v>741565</v>
      </c>
      <c r="F51" s="61">
        <f>F26+F31+F35+F41+F46+F44+F36+F49+F50+F32</f>
        <v>380331.13999999996</v>
      </c>
    </row>
    <row r="52" spans="1:6" hidden="1" x14ac:dyDescent="0.2">
      <c r="A52" s="1023" t="s">
        <v>714</v>
      </c>
      <c r="B52" s="1019" t="s">
        <v>659</v>
      </c>
      <c r="C52" s="22">
        <v>720</v>
      </c>
      <c r="D52" s="337" t="s">
        <v>399</v>
      </c>
      <c r="E52" s="55">
        <v>0</v>
      </c>
      <c r="F52" s="55">
        <v>0</v>
      </c>
    </row>
    <row r="53" spans="1:6" hidden="1" x14ac:dyDescent="0.2">
      <c r="A53" s="1023"/>
      <c r="B53" s="1019"/>
      <c r="C53" s="22"/>
      <c r="D53" s="397" t="s">
        <v>13</v>
      </c>
      <c r="E53" s="398">
        <f>E52</f>
        <v>0</v>
      </c>
      <c r="F53" s="398">
        <f>F52</f>
        <v>0</v>
      </c>
    </row>
    <row r="54" spans="1:6" hidden="1" x14ac:dyDescent="0.2">
      <c r="A54" s="1014" t="s">
        <v>661</v>
      </c>
      <c r="B54" s="1009" t="s">
        <v>660</v>
      </c>
      <c r="C54" s="22">
        <v>717</v>
      </c>
      <c r="D54" s="22" t="s">
        <v>715</v>
      </c>
      <c r="E54" s="55">
        <v>0</v>
      </c>
      <c r="F54" s="55">
        <v>0</v>
      </c>
    </row>
    <row r="55" spans="1:6" hidden="1" x14ac:dyDescent="0.2">
      <c r="A55" s="1015"/>
      <c r="B55" s="1009"/>
      <c r="C55" s="22"/>
      <c r="D55" s="397" t="s">
        <v>13</v>
      </c>
      <c r="E55" s="398">
        <f>E54</f>
        <v>0</v>
      </c>
      <c r="F55" s="398">
        <f>F54</f>
        <v>0</v>
      </c>
    </row>
    <row r="56" spans="1:6" hidden="1" x14ac:dyDescent="0.2">
      <c r="A56" s="1024" t="s">
        <v>397</v>
      </c>
      <c r="B56" s="1019" t="s">
        <v>864</v>
      </c>
      <c r="C56" s="22">
        <v>720</v>
      </c>
      <c r="D56" s="22" t="s">
        <v>399</v>
      </c>
      <c r="E56" s="55">
        <v>0</v>
      </c>
      <c r="F56" s="55">
        <v>0</v>
      </c>
    </row>
    <row r="57" spans="1:6" hidden="1" x14ac:dyDescent="0.2">
      <c r="A57" s="1015"/>
      <c r="B57" s="1019"/>
      <c r="C57" s="22"/>
      <c r="D57" s="397" t="s">
        <v>13</v>
      </c>
      <c r="E57" s="398">
        <f>E56</f>
        <v>0</v>
      </c>
      <c r="F57" s="398">
        <f>F56</f>
        <v>0</v>
      </c>
    </row>
    <row r="58" spans="1:6" x14ac:dyDescent="0.2">
      <c r="A58" s="1020" t="s">
        <v>716</v>
      </c>
      <c r="B58" s="1027">
        <v>43165</v>
      </c>
      <c r="C58" s="22">
        <v>716</v>
      </c>
      <c r="D58" s="22" t="s">
        <v>244</v>
      </c>
      <c r="E58" s="55">
        <v>1200</v>
      </c>
      <c r="F58" s="55">
        <v>0</v>
      </c>
    </row>
    <row r="59" spans="1:6" x14ac:dyDescent="0.2">
      <c r="A59" s="1021"/>
      <c r="B59" s="1028"/>
      <c r="C59" s="22">
        <v>719</v>
      </c>
      <c r="D59" s="22" t="s">
        <v>374</v>
      </c>
      <c r="E59" s="55">
        <v>15270</v>
      </c>
      <c r="F59" s="55">
        <v>15264.05</v>
      </c>
    </row>
    <row r="60" spans="1:6" x14ac:dyDescent="0.2">
      <c r="A60" s="1022"/>
      <c r="B60" s="1029"/>
      <c r="C60" s="22"/>
      <c r="D60" s="397" t="s">
        <v>13</v>
      </c>
      <c r="E60" s="398">
        <f>E59+E58</f>
        <v>16470</v>
      </c>
      <c r="F60" s="398">
        <f>F59+F58</f>
        <v>15264.05</v>
      </c>
    </row>
    <row r="61" spans="1:6" x14ac:dyDescent="0.2">
      <c r="A61" s="1014" t="s">
        <v>717</v>
      </c>
      <c r="B61" s="1008" t="s">
        <v>392</v>
      </c>
      <c r="C61" s="22">
        <v>716</v>
      </c>
      <c r="D61" s="337" t="s">
        <v>244</v>
      </c>
      <c r="E61" s="55">
        <v>0</v>
      </c>
      <c r="F61" s="55">
        <v>0</v>
      </c>
    </row>
    <row r="62" spans="1:6" x14ac:dyDescent="0.2">
      <c r="A62" s="1014"/>
      <c r="B62" s="1009"/>
      <c r="C62" s="22">
        <v>717</v>
      </c>
      <c r="D62" s="22" t="s">
        <v>715</v>
      </c>
      <c r="E62" s="55">
        <v>0</v>
      </c>
      <c r="F62" s="55">
        <v>4000</v>
      </c>
    </row>
    <row r="63" spans="1:6" x14ac:dyDescent="0.2">
      <c r="A63" s="1015"/>
      <c r="B63" s="1009"/>
      <c r="C63" s="22"/>
      <c r="D63" s="397" t="s">
        <v>13</v>
      </c>
      <c r="E63" s="398">
        <f>E62+E61</f>
        <v>0</v>
      </c>
      <c r="F63" s="398">
        <f>F62+F61</f>
        <v>4000</v>
      </c>
    </row>
    <row r="64" spans="1:6" hidden="1" x14ac:dyDescent="0.2">
      <c r="A64" s="1014" t="s">
        <v>718</v>
      </c>
      <c r="B64" s="1019" t="s">
        <v>393</v>
      </c>
      <c r="C64" s="22">
        <v>716</v>
      </c>
      <c r="D64" s="337" t="s">
        <v>244</v>
      </c>
      <c r="E64" s="55">
        <v>0</v>
      </c>
      <c r="F64" s="55">
        <v>0</v>
      </c>
    </row>
    <row r="65" spans="1:6" hidden="1" x14ac:dyDescent="0.2">
      <c r="A65" s="1014"/>
      <c r="B65" s="1019"/>
      <c r="C65" s="22">
        <v>717</v>
      </c>
      <c r="D65" s="22" t="s">
        <v>715</v>
      </c>
      <c r="E65" s="55">
        <v>0</v>
      </c>
      <c r="F65" s="55">
        <v>0</v>
      </c>
    </row>
    <row r="66" spans="1:6" ht="13.5" hidden="1" thickBot="1" x14ac:dyDescent="0.25">
      <c r="A66" s="1015"/>
      <c r="B66" s="1019"/>
      <c r="C66" s="22"/>
      <c r="D66" s="397" t="s">
        <v>13</v>
      </c>
      <c r="E66" s="398">
        <f>E65+E64</f>
        <v>0</v>
      </c>
      <c r="F66" s="398">
        <f>F65+F64</f>
        <v>0</v>
      </c>
    </row>
    <row r="67" spans="1:6" ht="6.75" customHeight="1" thickBot="1" x14ac:dyDescent="0.25">
      <c r="A67" s="394"/>
      <c r="B67" s="395"/>
      <c r="C67" s="22"/>
      <c r="D67" s="337"/>
      <c r="E67" s="55"/>
      <c r="F67" s="55"/>
    </row>
    <row r="68" spans="1:6" ht="13.5" thickBot="1" x14ac:dyDescent="0.25">
      <c r="A68" s="656" t="s">
        <v>12</v>
      </c>
      <c r="B68" s="657"/>
      <c r="C68" s="658"/>
      <c r="D68" s="658"/>
      <c r="E68" s="659">
        <f>E53+E55+E60+E63+E66+E67+E57</f>
        <v>16470</v>
      </c>
      <c r="F68" s="659">
        <f>F53+F55+F60+F63+F66+F67+F57</f>
        <v>19264.05</v>
      </c>
    </row>
    <row r="69" spans="1:6" ht="13.5" thickBot="1" x14ac:dyDescent="0.25">
      <c r="A69" s="656" t="s">
        <v>721</v>
      </c>
      <c r="B69" s="721" t="s">
        <v>859</v>
      </c>
      <c r="C69" s="658">
        <v>814</v>
      </c>
      <c r="D69" s="658" t="s">
        <v>722</v>
      </c>
      <c r="E69" s="659">
        <v>0</v>
      </c>
      <c r="F69" s="659">
        <v>0</v>
      </c>
    </row>
    <row r="70" spans="1:6" ht="13.5" thickBot="1" x14ac:dyDescent="0.25">
      <c r="A70" s="26" t="s">
        <v>13</v>
      </c>
      <c r="B70" s="24"/>
      <c r="C70" s="24"/>
      <c r="D70" s="24"/>
      <c r="E70" s="58">
        <f>E68+E51+E69</f>
        <v>758035</v>
      </c>
      <c r="F70" s="58">
        <f>F68+F51+F69</f>
        <v>399595.18999999994</v>
      </c>
    </row>
    <row r="71" spans="1:6" x14ac:dyDescent="0.2">
      <c r="A71" s="653"/>
      <c r="B71" s="654"/>
      <c r="C71" s="654"/>
      <c r="D71" s="654"/>
      <c r="E71" s="655"/>
      <c r="F71" s="655"/>
    </row>
    <row r="73" spans="1:6" ht="15.75" x14ac:dyDescent="0.25">
      <c r="A73" s="13" t="s">
        <v>14</v>
      </c>
      <c r="B73" s="14"/>
      <c r="C73" s="14"/>
      <c r="D73" s="14"/>
      <c r="E73" s="14"/>
      <c r="F73" s="14"/>
    </row>
    <row r="74" spans="1:6" x14ac:dyDescent="0.2">
      <c r="A74" s="1"/>
    </row>
    <row r="75" spans="1:6" ht="22.5" x14ac:dyDescent="0.2">
      <c r="A75" s="812" t="s">
        <v>22</v>
      </c>
      <c r="B75" s="812"/>
      <c r="C75" s="812"/>
      <c r="D75" s="174" t="s">
        <v>15</v>
      </c>
      <c r="E75" s="175" t="s">
        <v>910</v>
      </c>
      <c r="F75" s="29" t="s">
        <v>909</v>
      </c>
    </row>
    <row r="76" spans="1:6" ht="33.75" x14ac:dyDescent="0.2">
      <c r="A76" s="816" t="s">
        <v>387</v>
      </c>
      <c r="B76" s="990"/>
      <c r="C76" s="817"/>
      <c r="D76" s="211" t="s">
        <v>840</v>
      </c>
      <c r="E76" s="44" t="s">
        <v>388</v>
      </c>
      <c r="F76" s="44" t="s">
        <v>494</v>
      </c>
    </row>
    <row r="77" spans="1:6" x14ac:dyDescent="0.2">
      <c r="A77" s="1016" t="s">
        <v>841</v>
      </c>
      <c r="B77" s="1017"/>
      <c r="C77" s="1017"/>
      <c r="D77" s="1017"/>
      <c r="E77" s="1017"/>
      <c r="F77" s="1018"/>
    </row>
    <row r="78" spans="1:6" ht="45" x14ac:dyDescent="0.2">
      <c r="A78" s="788" t="s">
        <v>842</v>
      </c>
      <c r="B78" s="789"/>
      <c r="C78" s="790"/>
      <c r="D78" s="211" t="s">
        <v>836</v>
      </c>
      <c r="E78" s="762">
        <v>52</v>
      </c>
      <c r="F78" s="762">
        <v>26</v>
      </c>
    </row>
    <row r="79" spans="1:6" ht="33.75" x14ac:dyDescent="0.2">
      <c r="A79" s="820"/>
      <c r="B79" s="933"/>
      <c r="C79" s="821"/>
      <c r="D79" s="211" t="s">
        <v>837</v>
      </c>
      <c r="E79" s="762" t="s">
        <v>843</v>
      </c>
      <c r="F79" s="762" t="s">
        <v>844</v>
      </c>
    </row>
    <row r="80" spans="1:6" ht="56.25" x14ac:dyDescent="0.2">
      <c r="A80" s="820"/>
      <c r="B80" s="933"/>
      <c r="C80" s="821"/>
      <c r="D80" s="211" t="s">
        <v>838</v>
      </c>
      <c r="E80" s="762">
        <v>2400</v>
      </c>
      <c r="F80" s="762">
        <v>1173</v>
      </c>
    </row>
    <row r="81" spans="1:6" ht="56.25" x14ac:dyDescent="0.2">
      <c r="A81" s="791"/>
      <c r="B81" s="792"/>
      <c r="C81" s="793"/>
      <c r="D81" s="211" t="s">
        <v>839</v>
      </c>
      <c r="E81" s="762">
        <v>65</v>
      </c>
      <c r="F81" s="762">
        <v>8.4</v>
      </c>
    </row>
    <row r="82" spans="1:6" x14ac:dyDescent="0.2">
      <c r="A82" s="1016" t="s">
        <v>845</v>
      </c>
      <c r="B82" s="1017"/>
      <c r="C82" s="1017"/>
      <c r="D82" s="1017"/>
      <c r="E82" s="1017"/>
      <c r="F82" s="1018"/>
    </row>
    <row r="83" spans="1:6" ht="45" customHeight="1" x14ac:dyDescent="0.2">
      <c r="A83" s="794" t="s">
        <v>846</v>
      </c>
      <c r="B83" s="794"/>
      <c r="C83" s="794"/>
      <c r="D83" s="211" t="s">
        <v>848</v>
      </c>
      <c r="E83" s="762" t="s">
        <v>1040</v>
      </c>
      <c r="F83" s="762" t="s">
        <v>1041</v>
      </c>
    </row>
    <row r="84" spans="1:6" ht="45" x14ac:dyDescent="0.2">
      <c r="A84" s="794"/>
      <c r="B84" s="794"/>
      <c r="C84" s="794"/>
      <c r="D84" s="211" t="s">
        <v>849</v>
      </c>
      <c r="E84" s="762">
        <v>450</v>
      </c>
      <c r="F84" s="762">
        <v>225</v>
      </c>
    </row>
    <row r="85" spans="1:6" ht="65.25" customHeight="1" x14ac:dyDescent="0.2">
      <c r="A85" s="794" t="s">
        <v>847</v>
      </c>
      <c r="B85" s="794"/>
      <c r="C85" s="794"/>
      <c r="D85" s="211" t="s">
        <v>850</v>
      </c>
      <c r="E85" s="762">
        <v>720</v>
      </c>
      <c r="F85" s="762">
        <v>387</v>
      </c>
    </row>
    <row r="86" spans="1:6" ht="45" customHeight="1" x14ac:dyDescent="0.2">
      <c r="A86" s="794"/>
      <c r="B86" s="794"/>
      <c r="C86" s="794"/>
      <c r="D86" s="211" t="s">
        <v>851</v>
      </c>
      <c r="E86" s="244">
        <v>0.25</v>
      </c>
      <c r="F86" s="244">
        <v>0.25</v>
      </c>
    </row>
    <row r="87" spans="1:6" x14ac:dyDescent="0.2">
      <c r="A87" s="1016" t="s">
        <v>852</v>
      </c>
      <c r="B87" s="1017"/>
      <c r="C87" s="1017"/>
      <c r="D87" s="1017"/>
      <c r="E87" s="1017"/>
      <c r="F87" s="1018"/>
    </row>
    <row r="88" spans="1:6" ht="45" x14ac:dyDescent="0.2">
      <c r="A88" s="794" t="s">
        <v>846</v>
      </c>
      <c r="B88" s="794"/>
      <c r="C88" s="794"/>
      <c r="D88" s="211" t="s">
        <v>853</v>
      </c>
      <c r="E88" s="762">
        <v>480</v>
      </c>
      <c r="F88" s="762">
        <v>225</v>
      </c>
    </row>
    <row r="89" spans="1:6" ht="33" customHeight="1" x14ac:dyDescent="0.2">
      <c r="A89" s="794"/>
      <c r="B89" s="794"/>
      <c r="C89" s="794"/>
      <c r="D89" s="211" t="s">
        <v>854</v>
      </c>
      <c r="E89" s="762">
        <v>385</v>
      </c>
      <c r="F89" s="762">
        <v>157</v>
      </c>
    </row>
    <row r="90" spans="1:6" ht="21.75" customHeight="1" x14ac:dyDescent="0.2">
      <c r="A90" s="1016" t="s">
        <v>856</v>
      </c>
      <c r="B90" s="1017"/>
      <c r="C90" s="1017"/>
      <c r="D90" s="1017"/>
      <c r="E90" s="1017"/>
      <c r="F90" s="1018"/>
    </row>
    <row r="91" spans="1:6" ht="77.25" customHeight="1" x14ac:dyDescent="0.2">
      <c r="A91" s="816" t="s">
        <v>857</v>
      </c>
      <c r="B91" s="990"/>
      <c r="C91" s="817"/>
      <c r="D91" s="211" t="s">
        <v>858</v>
      </c>
      <c r="E91" s="44">
        <v>65</v>
      </c>
      <c r="F91" s="44">
        <v>8.4</v>
      </c>
    </row>
    <row r="92" spans="1:6" x14ac:dyDescent="0.2">
      <c r="A92" s="1016" t="s">
        <v>859</v>
      </c>
      <c r="B92" s="1017"/>
      <c r="C92" s="1017"/>
      <c r="D92" s="1017"/>
      <c r="E92" s="1017"/>
      <c r="F92" s="1018"/>
    </row>
    <row r="93" spans="1:6" ht="45" x14ac:dyDescent="0.2">
      <c r="A93" s="788" t="s">
        <v>842</v>
      </c>
      <c r="B93" s="789"/>
      <c r="C93" s="790"/>
      <c r="D93" s="211" t="s">
        <v>860</v>
      </c>
      <c r="E93" s="762">
        <v>155</v>
      </c>
      <c r="F93" s="762">
        <v>82</v>
      </c>
    </row>
    <row r="94" spans="1:6" ht="48" customHeight="1" x14ac:dyDescent="0.2">
      <c r="A94" s="820"/>
      <c r="B94" s="933"/>
      <c r="C94" s="821"/>
      <c r="D94" s="211" t="s">
        <v>861</v>
      </c>
      <c r="E94" s="762">
        <v>810</v>
      </c>
      <c r="F94" s="762">
        <v>810</v>
      </c>
    </row>
    <row r="95" spans="1:6" ht="48.75" customHeight="1" x14ac:dyDescent="0.2">
      <c r="A95" s="820"/>
      <c r="B95" s="933"/>
      <c r="C95" s="821"/>
      <c r="D95" s="211" t="s">
        <v>862</v>
      </c>
      <c r="E95" s="762">
        <v>90</v>
      </c>
      <c r="F95" s="762">
        <v>42</v>
      </c>
    </row>
    <row r="96" spans="1:6" ht="60.75" customHeight="1" x14ac:dyDescent="0.2">
      <c r="A96" s="791"/>
      <c r="B96" s="792"/>
      <c r="C96" s="793"/>
      <c r="D96" s="211" t="s">
        <v>863</v>
      </c>
      <c r="E96" s="762">
        <v>175</v>
      </c>
      <c r="F96" s="762">
        <v>175</v>
      </c>
    </row>
    <row r="97" spans="1:6" x14ac:dyDescent="0.2">
      <c r="A97" s="437"/>
      <c r="B97" s="437"/>
      <c r="C97" s="437"/>
      <c r="D97" s="584"/>
      <c r="E97" s="217"/>
      <c r="F97" s="217"/>
    </row>
    <row r="98" spans="1:6" x14ac:dyDescent="0.2">
      <c r="A98" s="6" t="s">
        <v>16</v>
      </c>
      <c r="E98" s="20"/>
      <c r="F98" s="20"/>
    </row>
    <row r="99" spans="1:6" ht="26.25" customHeight="1" x14ac:dyDescent="0.2">
      <c r="A99" s="818" t="s">
        <v>17</v>
      </c>
      <c r="B99" s="1030" t="s">
        <v>855</v>
      </c>
      <c r="C99" s="1031"/>
      <c r="D99" s="1031"/>
      <c r="E99" s="1031"/>
      <c r="F99" s="1032"/>
    </row>
    <row r="100" spans="1:6" ht="41.25" customHeight="1" x14ac:dyDescent="0.2">
      <c r="A100" s="867"/>
      <c r="B100" s="1033"/>
      <c r="C100" s="1034"/>
      <c r="D100" s="1034"/>
      <c r="E100" s="1034"/>
      <c r="F100" s="1035"/>
    </row>
    <row r="101" spans="1:6" ht="88.5" customHeight="1" x14ac:dyDescent="0.2">
      <c r="A101" s="819"/>
      <c r="B101" s="1036"/>
      <c r="C101" s="1037"/>
      <c r="D101" s="1037"/>
      <c r="E101" s="1037"/>
      <c r="F101" s="1038"/>
    </row>
    <row r="103" spans="1:6" ht="24" x14ac:dyDescent="0.2">
      <c r="A103" s="99" t="s">
        <v>29</v>
      </c>
      <c r="B103" s="928"/>
      <c r="C103" s="928"/>
      <c r="D103" s="928"/>
      <c r="E103" s="928"/>
      <c r="F103" s="928"/>
    </row>
  </sheetData>
  <mergeCells count="51">
    <mergeCell ref="C14:D14"/>
    <mergeCell ref="C16:F16"/>
    <mergeCell ref="C17:F17"/>
    <mergeCell ref="C8:F8"/>
    <mergeCell ref="C9:F9"/>
    <mergeCell ref="C11:D11"/>
    <mergeCell ref="C12:D12"/>
    <mergeCell ref="C13:D13"/>
    <mergeCell ref="B103:F103"/>
    <mergeCell ref="A88:C89"/>
    <mergeCell ref="A90:F90"/>
    <mergeCell ref="A91:C91"/>
    <mergeCell ref="A92:F92"/>
    <mergeCell ref="B99:F101"/>
    <mergeCell ref="A99:A101"/>
    <mergeCell ref="A93:C96"/>
    <mergeCell ref="A33:A35"/>
    <mergeCell ref="B33:B35"/>
    <mergeCell ref="A87:F87"/>
    <mergeCell ref="A82:F82"/>
    <mergeCell ref="A83:C84"/>
    <mergeCell ref="A85:C86"/>
    <mergeCell ref="A64:A66"/>
    <mergeCell ref="B64:B66"/>
    <mergeCell ref="A75:C75"/>
    <mergeCell ref="A76:C76"/>
    <mergeCell ref="B47:B49"/>
    <mergeCell ref="A45:A46"/>
    <mergeCell ref="B54:B55"/>
    <mergeCell ref="A58:A60"/>
    <mergeCell ref="B58:B60"/>
    <mergeCell ref="B56:B57"/>
    <mergeCell ref="A21:B21"/>
    <mergeCell ref="A22:A26"/>
    <mergeCell ref="B22:B26"/>
    <mergeCell ref="A27:A31"/>
    <mergeCell ref="B27:B31"/>
    <mergeCell ref="B37:B41"/>
    <mergeCell ref="A47:A49"/>
    <mergeCell ref="A61:A63"/>
    <mergeCell ref="B61:B63"/>
    <mergeCell ref="A78:C81"/>
    <mergeCell ref="A77:F77"/>
    <mergeCell ref="B45:B46"/>
    <mergeCell ref="B52:B53"/>
    <mergeCell ref="A54:A55"/>
    <mergeCell ref="A37:A41"/>
    <mergeCell ref="A52:A53"/>
    <mergeCell ref="A56:A57"/>
    <mergeCell ref="A42:A44"/>
    <mergeCell ref="B42:B44"/>
  </mergeCells>
  <pageMargins left="0.7" right="0.7" top="0.75" bottom="0.75" header="0.3" footer="0.3"/>
  <pageSetup paperSize="9" scale="88"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42"/>
  <sheetViews>
    <sheetView showGridLines="0" workbookViewId="0">
      <selection activeCell="D45" sqref="D4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611</v>
      </c>
      <c r="E4" s="51"/>
      <c r="F4" s="52"/>
    </row>
    <row r="5" spans="1:8" ht="13.5" thickBot="1" x14ac:dyDescent="0.25">
      <c r="A5" s="73" t="s">
        <v>663</v>
      </c>
      <c r="B5" s="3"/>
      <c r="C5" s="42" t="s">
        <v>610</v>
      </c>
      <c r="D5" s="36" t="s">
        <v>612</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78" t="s">
        <v>48</v>
      </c>
      <c r="D8" s="779"/>
      <c r="E8" s="779"/>
      <c r="F8" s="780"/>
    </row>
    <row r="9" spans="1:8" ht="13.5" thickBot="1" x14ac:dyDescent="0.25">
      <c r="A9" s="16" t="s">
        <v>26</v>
      </c>
      <c r="B9" s="3"/>
      <c r="C9" s="778" t="s">
        <v>209</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546.11800000000005</v>
      </c>
      <c r="D12" s="784"/>
      <c r="E12" s="3"/>
      <c r="F12" s="3"/>
    </row>
    <row r="13" spans="1:8" ht="13.5" thickBot="1" x14ac:dyDescent="0.25">
      <c r="A13" s="15" t="s">
        <v>20</v>
      </c>
      <c r="B13" s="3"/>
      <c r="C13" s="783">
        <v>325</v>
      </c>
      <c r="D13" s="784"/>
      <c r="E13" s="3"/>
      <c r="F13" s="3"/>
    </row>
    <row r="14" spans="1:8" ht="13.5" thickBot="1" x14ac:dyDescent="0.25">
      <c r="A14" s="16" t="s">
        <v>1</v>
      </c>
      <c r="B14" s="3"/>
      <c r="C14" s="783">
        <v>31.087</v>
      </c>
      <c r="D14" s="784"/>
      <c r="E14" s="3"/>
      <c r="F14" s="3"/>
    </row>
    <row r="15" spans="1:8" ht="3" customHeight="1" thickBot="1" x14ac:dyDescent="0.25">
      <c r="A15" s="10"/>
      <c r="B15" s="3"/>
      <c r="C15" s="12"/>
      <c r="D15" s="12"/>
      <c r="E15" s="11"/>
      <c r="F15" s="11"/>
    </row>
    <row r="16" spans="1:8" ht="13.5" thickBot="1" x14ac:dyDescent="0.25">
      <c r="A16" s="15" t="s">
        <v>18</v>
      </c>
      <c r="B16" s="11"/>
      <c r="C16" s="778" t="s">
        <v>1054</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f>12400+98200</f>
        <v>110600</v>
      </c>
      <c r="F22" s="55">
        <f>12644.79+1175</f>
        <v>13819.79</v>
      </c>
    </row>
    <row r="23" spans="1:8" ht="13.5" thickBot="1" x14ac:dyDescent="0.25">
      <c r="A23" s="23" t="s">
        <v>11</v>
      </c>
      <c r="B23" s="24"/>
      <c r="C23" s="24"/>
      <c r="D23" s="24"/>
      <c r="E23" s="61">
        <f>SUM(E22:E22)</f>
        <v>110600</v>
      </c>
      <c r="F23" s="61">
        <f>SUM(F22:F22)</f>
        <v>13819.79</v>
      </c>
    </row>
    <row r="24" spans="1:8" x14ac:dyDescent="0.2">
      <c r="A24" s="491"/>
      <c r="B24" s="408">
        <v>711</v>
      </c>
      <c r="C24" s="408"/>
      <c r="D24" s="408" t="s">
        <v>182</v>
      </c>
      <c r="E24" s="492">
        <v>0</v>
      </c>
      <c r="F24" s="493">
        <v>439</v>
      </c>
    </row>
    <row r="25" spans="1:8" x14ac:dyDescent="0.2">
      <c r="A25" s="249"/>
      <c r="B25" s="239">
        <v>716</v>
      </c>
      <c r="C25" s="239"/>
      <c r="D25" s="239" t="s">
        <v>244</v>
      </c>
      <c r="E25" s="254">
        <v>4900</v>
      </c>
      <c r="F25" s="254">
        <v>16829</v>
      </c>
    </row>
    <row r="26" spans="1:8" ht="13.5" thickBot="1" x14ac:dyDescent="0.25">
      <c r="A26" s="250"/>
      <c r="B26" s="279">
        <v>717002</v>
      </c>
      <c r="C26" s="237"/>
      <c r="D26" s="237" t="s">
        <v>155</v>
      </c>
      <c r="E26" s="236">
        <v>209500</v>
      </c>
      <c r="F26" s="236">
        <v>0</v>
      </c>
    </row>
    <row r="27" spans="1:8" ht="13.5" thickBot="1" x14ac:dyDescent="0.25">
      <c r="A27" s="23" t="s">
        <v>12</v>
      </c>
      <c r="B27" s="251"/>
      <c r="C27" s="24"/>
      <c r="D27" s="24"/>
      <c r="E27" s="60">
        <f>SUM(E25:E26)</f>
        <v>214400</v>
      </c>
      <c r="F27" s="60">
        <f>SUM(F24:F26)</f>
        <v>17268</v>
      </c>
    </row>
    <row r="28" spans="1:8" ht="13.5" thickBot="1" x14ac:dyDescent="0.25">
      <c r="A28" s="26" t="s">
        <v>13</v>
      </c>
      <c r="B28" s="24"/>
      <c r="C28" s="24"/>
      <c r="D28" s="24"/>
      <c r="E28" s="58">
        <f>E27+E23</f>
        <v>325000</v>
      </c>
      <c r="F28" s="58">
        <f>F27+F23</f>
        <v>31087.79</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12" t="s">
        <v>22</v>
      </c>
      <c r="B33" s="812"/>
      <c r="C33" s="812"/>
      <c r="D33" s="174" t="s">
        <v>15</v>
      </c>
      <c r="E33" s="175" t="s">
        <v>910</v>
      </c>
      <c r="F33" s="175" t="s">
        <v>909</v>
      </c>
    </row>
    <row r="34" spans="1:8" ht="41.25" customHeight="1" x14ac:dyDescent="0.2">
      <c r="A34" s="816" t="s">
        <v>242</v>
      </c>
      <c r="B34" s="990"/>
      <c r="C34" s="817"/>
      <c r="D34" s="63" t="s">
        <v>243</v>
      </c>
      <c r="E34" s="594" t="s">
        <v>1055</v>
      </c>
      <c r="F34" s="594" t="s">
        <v>1056</v>
      </c>
    </row>
    <row r="35" spans="1:8" ht="12" customHeight="1" x14ac:dyDescent="0.2">
      <c r="A35" s="6" t="s">
        <v>16</v>
      </c>
      <c r="E35" s="20"/>
      <c r="F35" s="20"/>
    </row>
    <row r="36" spans="1:8" ht="53.25" customHeight="1" x14ac:dyDescent="0.2">
      <c r="A36" s="1039" t="s">
        <v>17</v>
      </c>
      <c r="B36" s="1040" t="s">
        <v>1057</v>
      </c>
      <c r="C36" s="1041"/>
      <c r="D36" s="1041"/>
      <c r="E36" s="1041"/>
      <c r="F36" s="1042"/>
      <c r="G36" s="19"/>
      <c r="H36" s="19"/>
    </row>
    <row r="37" spans="1:8" ht="24" customHeight="1" x14ac:dyDescent="0.2">
      <c r="A37" s="868"/>
      <c r="B37" s="1043" t="s">
        <v>1058</v>
      </c>
      <c r="C37" s="1044"/>
      <c r="D37" s="1044"/>
      <c r="E37" s="1044"/>
      <c r="F37" s="1045"/>
    </row>
    <row r="38" spans="1:8" ht="10.5" customHeight="1" x14ac:dyDescent="0.2">
      <c r="A38" s="868"/>
      <c r="B38" s="1043"/>
      <c r="C38" s="1044"/>
      <c r="D38" s="1044"/>
      <c r="E38" s="1044"/>
      <c r="F38" s="1045"/>
    </row>
    <row r="39" spans="1:8" ht="12" customHeight="1" x14ac:dyDescent="0.2">
      <c r="A39" s="868"/>
      <c r="B39" s="1043"/>
      <c r="C39" s="1044"/>
      <c r="D39" s="1044"/>
      <c r="E39" s="1044"/>
      <c r="F39" s="1045"/>
    </row>
    <row r="40" spans="1:8" s="7" customFormat="1" ht="8.25" customHeight="1" x14ac:dyDescent="0.2">
      <c r="A40" s="869"/>
      <c r="B40" s="1046"/>
      <c r="C40" s="1047"/>
      <c r="D40" s="1047"/>
      <c r="E40" s="1047"/>
      <c r="F40" s="1048"/>
    </row>
    <row r="42" spans="1:8" ht="24" customHeight="1" x14ac:dyDescent="0.2">
      <c r="A42" s="99" t="s">
        <v>29</v>
      </c>
      <c r="B42" s="928"/>
      <c r="C42" s="928"/>
      <c r="D42" s="928"/>
      <c r="E42" s="928"/>
      <c r="F42" s="928"/>
    </row>
  </sheetData>
  <mergeCells count="17">
    <mergeCell ref="C14:D14"/>
    <mergeCell ref="C8:F8"/>
    <mergeCell ref="C9:F9"/>
    <mergeCell ref="C11:D11"/>
    <mergeCell ref="C12:D12"/>
    <mergeCell ref="C13:D13"/>
    <mergeCell ref="A36:A40"/>
    <mergeCell ref="B42:F42"/>
    <mergeCell ref="C16:F16"/>
    <mergeCell ref="C17:F17"/>
    <mergeCell ref="A33:C33"/>
    <mergeCell ref="A34:C34"/>
    <mergeCell ref="B36:F36"/>
    <mergeCell ref="B37:F37"/>
    <mergeCell ref="B38:F38"/>
    <mergeCell ref="B39:F39"/>
    <mergeCell ref="B40:F40"/>
  </mergeCells>
  <pageMargins left="0.7" right="0.7" top="0.75" bottom="0.75" header="0.3" footer="0.3"/>
  <pageSetup paperSize="9" scale="89" fitToHeight="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7"/>
  <sheetViews>
    <sheetView showGridLines="0" topLeftCell="A7" workbookViewId="0">
      <selection activeCell="B38" sqref="B38"/>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611</v>
      </c>
      <c r="E4" s="51"/>
      <c r="F4" s="52"/>
    </row>
    <row r="5" spans="1:8" ht="13.5" thickBot="1" x14ac:dyDescent="0.25">
      <c r="A5" s="73" t="s">
        <v>663</v>
      </c>
      <c r="B5" s="3"/>
      <c r="C5" s="42" t="s">
        <v>702</v>
      </c>
      <c r="D5" s="36" t="s">
        <v>703</v>
      </c>
      <c r="E5" s="37"/>
      <c r="F5" s="38"/>
    </row>
    <row r="6" spans="1:8" ht="13.5" thickBot="1" x14ac:dyDescent="0.25">
      <c r="A6" s="4"/>
      <c r="B6" s="3"/>
      <c r="C6" s="3"/>
      <c r="D6" s="3"/>
      <c r="E6" s="3"/>
      <c r="F6" s="3"/>
    </row>
    <row r="7" spans="1:8" ht="13.5" thickBot="1" x14ac:dyDescent="0.25">
      <c r="A7" s="15" t="s">
        <v>21</v>
      </c>
      <c r="B7" s="3"/>
      <c r="C7" s="9" t="s">
        <v>706</v>
      </c>
      <c r="D7" s="8"/>
      <c r="E7" s="8"/>
      <c r="F7" s="53"/>
    </row>
    <row r="8" spans="1:8" ht="13.5" thickBot="1" x14ac:dyDescent="0.25">
      <c r="A8" s="16" t="s">
        <v>42</v>
      </c>
      <c r="B8" s="3"/>
      <c r="C8" s="778" t="s">
        <v>704</v>
      </c>
      <c r="D8" s="779"/>
      <c r="E8" s="779"/>
      <c r="F8" s="780"/>
    </row>
    <row r="9" spans="1:8" ht="13.5" thickBot="1" x14ac:dyDescent="0.25">
      <c r="A9" s="16" t="s">
        <v>26</v>
      </c>
      <c r="B9" s="3"/>
      <c r="C9" s="778" t="s">
        <v>705</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78">
        <v>120.53</v>
      </c>
      <c r="D12" s="780"/>
      <c r="E12" s="3"/>
      <c r="F12" s="3"/>
    </row>
    <row r="13" spans="1:8" ht="13.5" thickBot="1" x14ac:dyDescent="0.25">
      <c r="A13" s="15" t="s">
        <v>20</v>
      </c>
      <c r="B13" s="3"/>
      <c r="C13" s="783">
        <v>115.53</v>
      </c>
      <c r="D13" s="784"/>
      <c r="E13" s="3"/>
      <c r="F13" s="3"/>
    </row>
    <row r="14" spans="1:8" ht="13.5" thickBot="1" x14ac:dyDescent="0.25">
      <c r="A14" s="16" t="s">
        <v>1</v>
      </c>
      <c r="B14" s="3"/>
      <c r="C14" s="783">
        <v>57.963999999999999</v>
      </c>
      <c r="D14" s="784"/>
      <c r="E14" s="3"/>
      <c r="F14" s="3"/>
    </row>
    <row r="15" spans="1:8" ht="3" customHeight="1" thickBot="1" x14ac:dyDescent="0.25">
      <c r="A15" s="10"/>
      <c r="B15" s="3"/>
      <c r="C15" s="12"/>
      <c r="D15" s="12"/>
      <c r="E15" s="11"/>
      <c r="F15" s="11"/>
    </row>
    <row r="16" spans="1:8" ht="13.5" thickBot="1" x14ac:dyDescent="0.25">
      <c r="A16" s="15" t="s">
        <v>18</v>
      </c>
      <c r="B16" s="11"/>
      <c r="C16" s="778" t="s">
        <v>1059</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630</v>
      </c>
      <c r="C22" s="137"/>
      <c r="D22" s="22" t="s">
        <v>55</v>
      </c>
      <c r="E22" s="55">
        <v>200</v>
      </c>
      <c r="F22" s="55">
        <v>108.32</v>
      </c>
    </row>
    <row r="23" spans="1:8" ht="13.5" thickBot="1" x14ac:dyDescent="0.25">
      <c r="A23" s="22"/>
      <c r="B23" s="62">
        <v>640</v>
      </c>
      <c r="C23" s="32"/>
      <c r="D23" s="22" t="s">
        <v>66</v>
      </c>
      <c r="E23" s="55">
        <v>115330</v>
      </c>
      <c r="F23" s="55">
        <v>57856.08</v>
      </c>
    </row>
    <row r="24" spans="1:8" ht="13.5" thickBot="1" x14ac:dyDescent="0.25">
      <c r="A24" s="23" t="s">
        <v>11</v>
      </c>
      <c r="B24" s="24"/>
      <c r="C24" s="24"/>
      <c r="D24" s="24"/>
      <c r="E24" s="61">
        <f>SUM(E22:E23)</f>
        <v>115530</v>
      </c>
      <c r="F24" s="61">
        <f>SUM(F22:F23)</f>
        <v>57964.4</v>
      </c>
    </row>
    <row r="25" spans="1:8" ht="13.5" thickBot="1" x14ac:dyDescent="0.25">
      <c r="A25" s="491"/>
      <c r="B25" s="408"/>
      <c r="C25" s="408"/>
      <c r="D25" s="408"/>
      <c r="E25" s="492"/>
      <c r="F25" s="493">
        <v>0</v>
      </c>
    </row>
    <row r="26" spans="1:8" ht="13.5" thickBot="1" x14ac:dyDescent="0.25">
      <c r="A26" s="23" t="s">
        <v>12</v>
      </c>
      <c r="B26" s="251"/>
      <c r="C26" s="24"/>
      <c r="D26" s="24"/>
      <c r="E26" s="60">
        <f>E25</f>
        <v>0</v>
      </c>
      <c r="F26" s="60">
        <f>F25</f>
        <v>0</v>
      </c>
    </row>
    <row r="27" spans="1:8" ht="13.5" thickBot="1" x14ac:dyDescent="0.25">
      <c r="A27" s="26" t="s">
        <v>13</v>
      </c>
      <c r="B27" s="24"/>
      <c r="C27" s="24"/>
      <c r="D27" s="24"/>
      <c r="E27" s="58">
        <f>E26+E24</f>
        <v>115530</v>
      </c>
      <c r="F27" s="58">
        <f>F26+F24</f>
        <v>57964.4</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12" t="s">
        <v>22</v>
      </c>
      <c r="B32" s="812"/>
      <c r="C32" s="812"/>
      <c r="D32" s="174" t="s">
        <v>15</v>
      </c>
      <c r="E32" s="175" t="s">
        <v>910</v>
      </c>
      <c r="F32" s="175" t="s">
        <v>909</v>
      </c>
    </row>
    <row r="33" spans="1:8" ht="41.25" customHeight="1" x14ac:dyDescent="0.2">
      <c r="A33" s="816" t="s">
        <v>707</v>
      </c>
      <c r="B33" s="990"/>
      <c r="C33" s="817"/>
      <c r="D33" s="63" t="s">
        <v>708</v>
      </c>
      <c r="E33" s="594" t="s">
        <v>388</v>
      </c>
      <c r="F33" s="594" t="s">
        <v>494</v>
      </c>
    </row>
    <row r="34" spans="1:8" ht="12" customHeight="1" x14ac:dyDescent="0.2">
      <c r="A34" s="6" t="s">
        <v>16</v>
      </c>
      <c r="E34" s="20"/>
      <c r="F34" s="20"/>
    </row>
    <row r="35" spans="1:8" ht="109.5" customHeight="1" x14ac:dyDescent="0.2">
      <c r="A35" s="255" t="s">
        <v>17</v>
      </c>
      <c r="B35" s="1049" t="s">
        <v>1060</v>
      </c>
      <c r="C35" s="1049"/>
      <c r="D35" s="1049"/>
      <c r="E35" s="1049"/>
      <c r="F35" s="1049"/>
      <c r="G35" s="19"/>
      <c r="H35" s="19"/>
    </row>
    <row r="37" spans="1:8" ht="24" x14ac:dyDescent="0.2">
      <c r="A37" s="99" t="s">
        <v>29</v>
      </c>
      <c r="B37" s="942" t="s">
        <v>709</v>
      </c>
      <c r="C37" s="942"/>
      <c r="D37" s="942"/>
      <c r="E37" s="942"/>
      <c r="F37" s="942"/>
    </row>
  </sheetData>
  <mergeCells count="12">
    <mergeCell ref="C14:D14"/>
    <mergeCell ref="B37:F37"/>
    <mergeCell ref="C16:F16"/>
    <mergeCell ref="C17:F17"/>
    <mergeCell ref="A32:C32"/>
    <mergeCell ref="A33:C33"/>
    <mergeCell ref="B35:F35"/>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7"/>
  <sheetViews>
    <sheetView showGridLines="0" workbookViewId="0">
      <selection activeCell="F33" sqref="F33"/>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611</v>
      </c>
      <c r="E4" s="51"/>
      <c r="F4" s="52"/>
    </row>
    <row r="5" spans="1:8" ht="13.5" thickBot="1" x14ac:dyDescent="0.25">
      <c r="A5" s="73" t="s">
        <v>663</v>
      </c>
      <c r="B5" s="3"/>
      <c r="C5" s="42" t="s">
        <v>710</v>
      </c>
      <c r="D5" s="36" t="s">
        <v>711</v>
      </c>
      <c r="E5" s="37"/>
      <c r="F5" s="38"/>
    </row>
    <row r="6" spans="1:8" ht="13.5" thickBot="1" x14ac:dyDescent="0.25">
      <c r="A6" s="4"/>
      <c r="B6" s="3"/>
      <c r="C6" s="3"/>
      <c r="D6" s="3"/>
      <c r="E6" s="3"/>
      <c r="F6" s="3"/>
    </row>
    <row r="7" spans="1:8" ht="13.5" thickBot="1" x14ac:dyDescent="0.25">
      <c r="A7" s="15" t="s">
        <v>21</v>
      </c>
      <c r="B7" s="3"/>
      <c r="C7" s="9" t="s">
        <v>706</v>
      </c>
      <c r="D7" s="8"/>
      <c r="E7" s="8"/>
      <c r="F7" s="53"/>
    </row>
    <row r="8" spans="1:8" ht="13.5" thickBot="1" x14ac:dyDescent="0.25">
      <c r="A8" s="16" t="s">
        <v>42</v>
      </c>
      <c r="B8" s="3"/>
      <c r="C8" s="778" t="s">
        <v>704</v>
      </c>
      <c r="D8" s="779"/>
      <c r="E8" s="779"/>
      <c r="F8" s="780"/>
    </row>
    <row r="9" spans="1:8" ht="13.5" thickBot="1" x14ac:dyDescent="0.25">
      <c r="A9" s="16" t="s">
        <v>26</v>
      </c>
      <c r="B9" s="3"/>
      <c r="C9" s="778" t="s">
        <v>705</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100.57</v>
      </c>
      <c r="D12" s="784"/>
      <c r="E12" s="3"/>
      <c r="F12" s="3"/>
    </row>
    <row r="13" spans="1:8" ht="13.5" thickBot="1" x14ac:dyDescent="0.25">
      <c r="A13" s="15" t="s">
        <v>20</v>
      </c>
      <c r="B13" s="3"/>
      <c r="C13" s="783">
        <v>100.57</v>
      </c>
      <c r="D13" s="784"/>
      <c r="E13" s="3"/>
      <c r="F13" s="3"/>
    </row>
    <row r="14" spans="1:8" ht="13.5" thickBot="1" x14ac:dyDescent="0.25">
      <c r="A14" s="16" t="s">
        <v>1</v>
      </c>
      <c r="B14" s="3"/>
      <c r="C14" s="783">
        <v>50.284999999999997</v>
      </c>
      <c r="D14" s="784"/>
      <c r="E14" s="3"/>
      <c r="F14" s="3"/>
    </row>
    <row r="15" spans="1:8" ht="3" customHeight="1" thickBot="1" x14ac:dyDescent="0.25">
      <c r="A15" s="10"/>
      <c r="B15" s="3"/>
      <c r="C15" s="12"/>
      <c r="D15" s="12"/>
      <c r="E15" s="11"/>
      <c r="F15" s="11"/>
    </row>
    <row r="16" spans="1:8" ht="13.5" thickBot="1" x14ac:dyDescent="0.25">
      <c r="A16" s="15" t="s">
        <v>18</v>
      </c>
      <c r="B16" s="11"/>
      <c r="C16" s="778" t="s">
        <v>1061</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21"/>
      <c r="C22" s="21"/>
      <c r="D22" s="22"/>
      <c r="E22" s="55"/>
      <c r="F22" s="55"/>
    </row>
    <row r="23" spans="1:8" ht="13.5" thickBot="1" x14ac:dyDescent="0.25">
      <c r="A23" s="22"/>
      <c r="B23" s="62">
        <v>640</v>
      </c>
      <c r="C23" s="32"/>
      <c r="D23" s="22" t="s">
        <v>66</v>
      </c>
      <c r="E23" s="55">
        <v>90490</v>
      </c>
      <c r="F23" s="55">
        <v>45245.03</v>
      </c>
    </row>
    <row r="24" spans="1:8" ht="13.5" thickBot="1" x14ac:dyDescent="0.25">
      <c r="A24" s="23" t="s">
        <v>11</v>
      </c>
      <c r="B24" s="24"/>
      <c r="C24" s="24"/>
      <c r="D24" s="24"/>
      <c r="E24" s="61">
        <f>SUM(E22:E23)</f>
        <v>90490</v>
      </c>
      <c r="F24" s="61">
        <f>SUM(F22:F23)</f>
        <v>45245.03</v>
      </c>
    </row>
    <row r="25" spans="1:8" ht="13.5" thickBot="1" x14ac:dyDescent="0.25">
      <c r="A25" s="491"/>
      <c r="B25" s="408"/>
      <c r="C25" s="408"/>
      <c r="D25" s="408"/>
      <c r="E25" s="492"/>
      <c r="F25" s="493"/>
    </row>
    <row r="26" spans="1:8" ht="13.5" thickBot="1" x14ac:dyDescent="0.25">
      <c r="A26" s="23" t="s">
        <v>12</v>
      </c>
      <c r="B26" s="251"/>
      <c r="C26" s="24"/>
      <c r="D26" s="24"/>
      <c r="E26" s="60">
        <f>E25</f>
        <v>0</v>
      </c>
      <c r="F26" s="60">
        <f>F25</f>
        <v>0</v>
      </c>
    </row>
    <row r="27" spans="1:8" ht="13.5" thickBot="1" x14ac:dyDescent="0.25">
      <c r="A27" s="26" t="s">
        <v>13</v>
      </c>
      <c r="B27" s="24"/>
      <c r="C27" s="24"/>
      <c r="D27" s="24"/>
      <c r="E27" s="58">
        <f>E26+E24</f>
        <v>90490</v>
      </c>
      <c r="F27" s="58">
        <f>F26+F24</f>
        <v>45245.03</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12" t="s">
        <v>22</v>
      </c>
      <c r="B32" s="812"/>
      <c r="C32" s="812"/>
      <c r="D32" s="174" t="s">
        <v>15</v>
      </c>
      <c r="E32" s="175" t="s">
        <v>910</v>
      </c>
      <c r="F32" s="175">
        <v>2019</v>
      </c>
    </row>
    <row r="33" spans="1:8" ht="41.25" customHeight="1" x14ac:dyDescent="0.2">
      <c r="A33" s="816" t="s">
        <v>707</v>
      </c>
      <c r="B33" s="990"/>
      <c r="C33" s="817"/>
      <c r="D33" s="63" t="s">
        <v>708</v>
      </c>
      <c r="E33" s="594" t="s">
        <v>388</v>
      </c>
      <c r="F33" s="594" t="s">
        <v>494</v>
      </c>
    </row>
    <row r="34" spans="1:8" ht="12" customHeight="1" x14ac:dyDescent="0.2">
      <c r="A34" s="6" t="s">
        <v>16</v>
      </c>
      <c r="E34" s="20"/>
      <c r="F34" s="20"/>
    </row>
    <row r="35" spans="1:8" ht="103.5" customHeight="1" x14ac:dyDescent="0.2">
      <c r="A35" s="255" t="s">
        <v>17</v>
      </c>
      <c r="B35" s="1049" t="s">
        <v>712</v>
      </c>
      <c r="C35" s="1049"/>
      <c r="D35" s="1049"/>
      <c r="E35" s="1049"/>
      <c r="F35" s="1049"/>
      <c r="G35" s="19"/>
      <c r="H35" s="19"/>
    </row>
    <row r="37" spans="1:8" ht="24" x14ac:dyDescent="0.2">
      <c r="A37" s="99" t="s">
        <v>29</v>
      </c>
      <c r="B37" s="928" t="s">
        <v>709</v>
      </c>
      <c r="C37" s="928"/>
      <c r="D37" s="928"/>
      <c r="E37" s="928"/>
      <c r="F37" s="928"/>
    </row>
  </sheetData>
  <mergeCells count="12">
    <mergeCell ref="B35:F35"/>
    <mergeCell ref="B37:F37"/>
    <mergeCell ref="C14:D14"/>
    <mergeCell ref="C16:F16"/>
    <mergeCell ref="C17:F17"/>
    <mergeCell ref="A32:C32"/>
    <mergeCell ref="A33:C33"/>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94"/>
  <sheetViews>
    <sheetView workbookViewId="0">
      <selection activeCell="B59" sqref="B59"/>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73" t="s">
        <v>663</v>
      </c>
      <c r="B5" s="3"/>
      <c r="C5" s="673" t="s">
        <v>419</v>
      </c>
      <c r="D5" s="1082" t="s">
        <v>247</v>
      </c>
      <c r="E5" s="1083"/>
      <c r="F5" s="1084"/>
      <c r="G5" s="7"/>
      <c r="H5" s="7"/>
      <c r="I5" s="7"/>
    </row>
    <row r="6" spans="1:9" ht="13.5" thickBot="1" x14ac:dyDescent="0.25">
      <c r="A6" s="15" t="s">
        <v>27</v>
      </c>
      <c r="B6" s="3"/>
      <c r="C6" s="674" t="s">
        <v>423</v>
      </c>
      <c r="D6" s="1082" t="s">
        <v>424</v>
      </c>
      <c r="E6" s="1083"/>
      <c r="F6" s="1084"/>
      <c r="G6" s="7"/>
      <c r="H6" s="7"/>
      <c r="I6" s="7"/>
    </row>
    <row r="7" spans="1:9" ht="13.5" thickBot="1" x14ac:dyDescent="0.25">
      <c r="A7" s="4"/>
      <c r="B7" s="3"/>
      <c r="C7" s="3"/>
      <c r="D7" s="3"/>
      <c r="E7" s="3"/>
      <c r="F7" s="3"/>
      <c r="G7" s="7"/>
      <c r="H7" s="7"/>
      <c r="I7" s="7"/>
    </row>
    <row r="8" spans="1:9" ht="13.5" thickBot="1" x14ac:dyDescent="0.25">
      <c r="A8" s="284" t="s">
        <v>21</v>
      </c>
      <c r="B8" s="3"/>
      <c r="C8" s="778" t="s">
        <v>425</v>
      </c>
      <c r="D8" s="779"/>
      <c r="E8" s="779"/>
      <c r="F8" s="780"/>
      <c r="G8" s="7"/>
      <c r="H8" s="7"/>
      <c r="I8" s="7"/>
    </row>
    <row r="9" spans="1:9" ht="34.5" thickBot="1" x14ac:dyDescent="0.25">
      <c r="A9" s="281" t="s">
        <v>25</v>
      </c>
      <c r="B9" s="3"/>
      <c r="C9" s="910" t="s">
        <v>275</v>
      </c>
      <c r="D9" s="911"/>
      <c r="E9" s="911"/>
      <c r="F9" s="912"/>
      <c r="G9" s="7"/>
      <c r="H9" s="7"/>
      <c r="I9" s="7"/>
    </row>
    <row r="10" spans="1:9" ht="13.5" thickBot="1" x14ac:dyDescent="0.25">
      <c r="A10" s="281" t="s">
        <v>26</v>
      </c>
      <c r="B10" s="3"/>
      <c r="C10" s="778" t="s">
        <v>426</v>
      </c>
      <c r="D10" s="779"/>
      <c r="E10" s="779"/>
      <c r="F10" s="1090"/>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23.25" thickBot="1" x14ac:dyDescent="0.25">
      <c r="A13" s="286" t="s">
        <v>2</v>
      </c>
      <c r="B13" s="3"/>
      <c r="C13" s="1091">
        <v>327.49</v>
      </c>
      <c r="D13" s="1092"/>
      <c r="E13" s="3"/>
      <c r="F13" s="3"/>
      <c r="G13" s="7"/>
      <c r="H13" s="7"/>
      <c r="I13" s="7"/>
    </row>
    <row r="14" spans="1:9" ht="23.25" thickBot="1" x14ac:dyDescent="0.25">
      <c r="A14" s="284" t="s">
        <v>279</v>
      </c>
      <c r="B14" s="3"/>
      <c r="C14" s="1091">
        <v>302.49</v>
      </c>
      <c r="D14" s="1092"/>
      <c r="E14" s="3"/>
      <c r="F14" s="3"/>
      <c r="G14" s="7"/>
      <c r="H14" s="7"/>
      <c r="I14" s="7"/>
    </row>
    <row r="15" spans="1:9" ht="13.5" thickBot="1" x14ac:dyDescent="0.25">
      <c r="A15" s="281" t="s">
        <v>1</v>
      </c>
      <c r="B15" s="3"/>
      <c r="C15" s="1085">
        <v>161.76900000000001</v>
      </c>
      <c r="D15" s="108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1087" t="s">
        <v>1033</v>
      </c>
      <c r="D17" s="1088"/>
      <c r="E17" s="1088"/>
      <c r="F17" s="1089"/>
      <c r="G17" s="7"/>
      <c r="H17" s="7"/>
      <c r="I17" s="7"/>
    </row>
    <row r="18" spans="1:9" ht="13.5" thickBot="1" x14ac:dyDescent="0.25">
      <c r="A18" s="281" t="s">
        <v>19</v>
      </c>
      <c r="B18" s="3"/>
      <c r="C18" s="1054" t="s">
        <v>1034</v>
      </c>
      <c r="D18" s="1055"/>
      <c r="E18" s="1055"/>
      <c r="F18" s="5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201190</v>
      </c>
      <c r="F23" s="130">
        <v>109925.03</v>
      </c>
      <c r="G23" s="358"/>
      <c r="H23" s="358"/>
      <c r="I23" s="358"/>
    </row>
    <row r="24" spans="1:9" x14ac:dyDescent="0.2">
      <c r="A24" s="136"/>
      <c r="B24" s="88">
        <v>620</v>
      </c>
      <c r="C24" s="87"/>
      <c r="D24" s="88" t="s">
        <v>57</v>
      </c>
      <c r="E24" s="130">
        <v>72800</v>
      </c>
      <c r="F24" s="130">
        <v>39114.19</v>
      </c>
      <c r="G24" s="358"/>
      <c r="H24" s="358"/>
      <c r="I24" s="358"/>
    </row>
    <row r="25" spans="1:9" x14ac:dyDescent="0.2">
      <c r="A25" s="237"/>
      <c r="B25" s="176">
        <v>630</v>
      </c>
      <c r="C25" s="176"/>
      <c r="D25" s="176" t="s">
        <v>55</v>
      </c>
      <c r="E25" s="179">
        <v>27000</v>
      </c>
      <c r="F25" s="179">
        <v>12730.1</v>
      </c>
      <c r="G25" s="357"/>
      <c r="H25" s="359"/>
      <c r="I25" s="359"/>
    </row>
    <row r="26" spans="1:9" ht="13.5" thickBot="1" x14ac:dyDescent="0.25">
      <c r="A26" s="250"/>
      <c r="B26" s="263">
        <v>640</v>
      </c>
      <c r="C26" s="263"/>
      <c r="D26" s="263" t="s">
        <v>66</v>
      </c>
      <c r="E26" s="264">
        <v>1500</v>
      </c>
      <c r="F26" s="264">
        <v>0</v>
      </c>
      <c r="G26" s="360"/>
      <c r="H26" s="361"/>
      <c r="I26" s="361"/>
    </row>
    <row r="27" spans="1:9" ht="13.5" thickBot="1" x14ac:dyDescent="0.25">
      <c r="A27" s="23" t="s">
        <v>11</v>
      </c>
      <c r="B27" s="24"/>
      <c r="C27" s="24"/>
      <c r="D27" s="24"/>
      <c r="E27" s="60">
        <f>SUM(E23:E26)</f>
        <v>302490</v>
      </c>
      <c r="F27" s="61">
        <f>SUM(F23:F26)</f>
        <v>161769.32</v>
      </c>
      <c r="G27" s="360"/>
      <c r="H27" s="361"/>
      <c r="I27" s="361"/>
    </row>
    <row r="28" spans="1:9" ht="13.5" thickBot="1" x14ac:dyDescent="0.25">
      <c r="A28" s="250"/>
      <c r="B28" s="279">
        <v>717</v>
      </c>
      <c r="C28" s="237"/>
      <c r="D28" s="237"/>
      <c r="E28" s="236">
        <v>0</v>
      </c>
      <c r="F28" s="236">
        <v>9880</v>
      </c>
      <c r="G28" s="357"/>
      <c r="H28" s="362"/>
      <c r="I28" s="362"/>
    </row>
    <row r="29" spans="1:9" ht="13.5" thickBot="1" x14ac:dyDescent="0.25">
      <c r="A29" s="23" t="s">
        <v>12</v>
      </c>
      <c r="B29" s="251"/>
      <c r="C29" s="24"/>
      <c r="D29" s="24"/>
      <c r="E29" s="60">
        <v>0</v>
      </c>
      <c r="F29" s="60">
        <f>F28</f>
        <v>9880</v>
      </c>
      <c r="G29" s="357"/>
      <c r="H29" s="362"/>
      <c r="I29" s="362"/>
    </row>
    <row r="30" spans="1:9" ht="13.5" thickBot="1" x14ac:dyDescent="0.25">
      <c r="A30" s="378" t="s">
        <v>13</v>
      </c>
      <c r="B30" s="379"/>
      <c r="C30" s="379"/>
      <c r="D30" s="379"/>
      <c r="E30" s="380">
        <f>E27+E29</f>
        <v>302490</v>
      </c>
      <c r="F30" s="380">
        <f>F27+F29</f>
        <v>171649.32</v>
      </c>
      <c r="G30" s="357"/>
      <c r="H30" s="362"/>
      <c r="I30" s="362"/>
    </row>
    <row r="31" spans="1:9" x14ac:dyDescent="0.2">
      <c r="A31" s="381" t="s">
        <v>249</v>
      </c>
      <c r="B31" s="1056" t="s">
        <v>6</v>
      </c>
      <c r="C31" s="1056"/>
      <c r="D31" s="382" t="s">
        <v>250</v>
      </c>
      <c r="E31" s="382" t="s">
        <v>9</v>
      </c>
      <c r="F31" s="383" t="s">
        <v>10</v>
      </c>
      <c r="G31" s="357"/>
      <c r="H31" s="362"/>
      <c r="I31" s="362"/>
    </row>
    <row r="32" spans="1:9" x14ac:dyDescent="0.2">
      <c r="A32" s="429"/>
      <c r="B32" s="1057">
        <v>223</v>
      </c>
      <c r="C32" s="1058"/>
      <c r="D32" s="476" t="s">
        <v>878</v>
      </c>
      <c r="E32" s="55">
        <v>6100</v>
      </c>
      <c r="F32" s="55">
        <v>1600</v>
      </c>
      <c r="G32" s="357"/>
      <c r="H32" s="362"/>
      <c r="I32" s="362"/>
    </row>
    <row r="33" spans="1:9" x14ac:dyDescent="0.2">
      <c r="A33" s="429"/>
      <c r="B33" s="955"/>
      <c r="C33" s="957"/>
      <c r="D33" s="428"/>
      <c r="E33" s="55"/>
      <c r="F33" s="55"/>
      <c r="G33" s="357"/>
      <c r="H33" s="362"/>
      <c r="I33" s="362"/>
    </row>
    <row r="34" spans="1:9" ht="13.5" thickBot="1" x14ac:dyDescent="0.25">
      <c r="A34" s="33" t="s">
        <v>251</v>
      </c>
      <c r="B34" s="31"/>
      <c r="C34" s="31"/>
      <c r="D34" s="31"/>
      <c r="E34" s="356">
        <f>E32+E33</f>
        <v>6100</v>
      </c>
      <c r="F34" s="356">
        <f>F32+F33</f>
        <v>1600</v>
      </c>
      <c r="G34" s="357"/>
      <c r="H34" s="362"/>
      <c r="I34" s="362"/>
    </row>
    <row r="35" spans="1:9" x14ac:dyDescent="0.2">
      <c r="E35" s="357"/>
      <c r="F35" s="357"/>
      <c r="G35" s="357"/>
      <c r="H35" s="362"/>
      <c r="I35" s="362"/>
    </row>
    <row r="36" spans="1:9" ht="15.75" x14ac:dyDescent="0.25">
      <c r="A36" s="13" t="s">
        <v>14</v>
      </c>
      <c r="B36" s="283"/>
      <c r="C36" s="14"/>
      <c r="D36" s="14"/>
      <c r="E36" s="14"/>
      <c r="F36" s="14"/>
      <c r="G36" s="372"/>
      <c r="H36" s="372"/>
      <c r="I36" s="372"/>
    </row>
    <row r="37" spans="1:9" ht="22.5" x14ac:dyDescent="0.2">
      <c r="A37" s="812" t="s">
        <v>22</v>
      </c>
      <c r="B37" s="812"/>
      <c r="C37" s="812"/>
      <c r="D37" s="175" t="s">
        <v>15</v>
      </c>
      <c r="E37" s="175" t="s">
        <v>943</v>
      </c>
      <c r="F37" s="557" t="s">
        <v>1035</v>
      </c>
      <c r="G37" s="11"/>
      <c r="H37" s="11"/>
      <c r="I37" s="11"/>
    </row>
    <row r="38" spans="1:9" x14ac:dyDescent="0.2">
      <c r="A38" s="1078" t="s">
        <v>773</v>
      </c>
      <c r="B38" s="1079"/>
      <c r="C38" s="1079"/>
      <c r="D38" s="1079"/>
      <c r="E38" s="1079"/>
      <c r="F38" s="1080"/>
      <c r="G38" s="11"/>
      <c r="H38" s="11"/>
      <c r="I38" s="11"/>
    </row>
    <row r="39" spans="1:9" ht="27" customHeight="1" x14ac:dyDescent="0.2">
      <c r="A39" s="1060" t="s">
        <v>505</v>
      </c>
      <c r="B39" s="1061"/>
      <c r="C39" s="1062"/>
      <c r="D39" s="683" t="s">
        <v>254</v>
      </c>
      <c r="E39" s="685">
        <v>8</v>
      </c>
      <c r="F39" s="685">
        <v>8</v>
      </c>
      <c r="G39" s="358"/>
      <c r="H39" s="358"/>
      <c r="I39" s="363"/>
    </row>
    <row r="40" spans="1:9" ht="24" customHeight="1" x14ac:dyDescent="0.2">
      <c r="A40" s="1075"/>
      <c r="B40" s="1076"/>
      <c r="C40" s="1077"/>
      <c r="D40" s="684" t="s">
        <v>255</v>
      </c>
      <c r="E40" s="685">
        <v>162</v>
      </c>
      <c r="F40" s="685">
        <v>158</v>
      </c>
      <c r="G40" s="366"/>
      <c r="H40" s="367"/>
      <c r="I40" s="366"/>
    </row>
    <row r="41" spans="1:9" ht="27" customHeight="1" x14ac:dyDescent="0.2">
      <c r="A41" s="1075"/>
      <c r="B41" s="1076"/>
      <c r="C41" s="1077"/>
      <c r="D41" s="684" t="s">
        <v>758</v>
      </c>
      <c r="E41" s="685">
        <v>17</v>
      </c>
      <c r="F41" s="685">
        <v>17</v>
      </c>
      <c r="G41" s="366"/>
      <c r="H41" s="367"/>
      <c r="I41" s="366"/>
    </row>
    <row r="42" spans="1:9" ht="22.5" customHeight="1" x14ac:dyDescent="0.2">
      <c r="A42" s="1063"/>
      <c r="B42" s="1064"/>
      <c r="C42" s="1065"/>
      <c r="D42" s="684" t="s">
        <v>759</v>
      </c>
      <c r="E42" s="685">
        <v>17</v>
      </c>
      <c r="F42" s="685">
        <v>17</v>
      </c>
      <c r="G42" s="366"/>
      <c r="H42" s="367"/>
      <c r="I42" s="366"/>
    </row>
    <row r="43" spans="1:9" x14ac:dyDescent="0.2">
      <c r="A43" s="1078" t="s">
        <v>760</v>
      </c>
      <c r="B43" s="1079"/>
      <c r="C43" s="1079"/>
      <c r="D43" s="1079"/>
      <c r="E43" s="1079"/>
      <c r="F43" s="1080"/>
      <c r="G43" s="369"/>
      <c r="H43" s="370"/>
      <c r="I43" s="371"/>
    </row>
    <row r="44" spans="1:9" ht="33.75" x14ac:dyDescent="0.2">
      <c r="A44" s="1050" t="s">
        <v>262</v>
      </c>
      <c r="B44" s="1051"/>
      <c r="C44" s="1052"/>
      <c r="D44" s="684" t="s">
        <v>761</v>
      </c>
      <c r="E44" s="685">
        <v>14</v>
      </c>
      <c r="F44" s="685">
        <v>5</v>
      </c>
      <c r="G44" s="374"/>
      <c r="H44" s="374"/>
      <c r="I44" s="374"/>
    </row>
    <row r="45" spans="1:9" x14ac:dyDescent="0.2">
      <c r="A45" s="1078" t="s">
        <v>762</v>
      </c>
      <c r="B45" s="1079"/>
      <c r="C45" s="1079"/>
      <c r="D45" s="1079"/>
      <c r="E45" s="1079"/>
      <c r="F45" s="1080"/>
      <c r="G45" s="11"/>
      <c r="H45" s="11"/>
      <c r="I45" s="11"/>
    </row>
    <row r="46" spans="1:9" ht="168" customHeight="1" x14ac:dyDescent="0.2">
      <c r="A46" s="1069" t="s">
        <v>281</v>
      </c>
      <c r="B46" s="1070"/>
      <c r="C46" s="1071"/>
      <c r="D46" s="684" t="s">
        <v>763</v>
      </c>
      <c r="E46" s="685">
        <v>17</v>
      </c>
      <c r="F46" s="685">
        <v>17</v>
      </c>
      <c r="G46" s="374"/>
      <c r="H46" s="374"/>
      <c r="I46" s="374"/>
    </row>
    <row r="47" spans="1:9" ht="105.75" customHeight="1" x14ac:dyDescent="0.2">
      <c r="A47" s="1072"/>
      <c r="B47" s="1073"/>
      <c r="C47" s="1074"/>
      <c r="D47" s="684" t="s">
        <v>764</v>
      </c>
      <c r="E47" s="685">
        <v>7</v>
      </c>
      <c r="F47" s="685">
        <v>7</v>
      </c>
    </row>
    <row r="48" spans="1:9" x14ac:dyDescent="0.2">
      <c r="A48" s="1078" t="s">
        <v>265</v>
      </c>
      <c r="B48" s="1079"/>
      <c r="C48" s="1079"/>
      <c r="D48" s="1079"/>
      <c r="E48" s="1079"/>
      <c r="F48" s="1080"/>
    </row>
    <row r="49" spans="1:6" ht="43.5" customHeight="1" x14ac:dyDescent="0.2">
      <c r="A49" s="1069" t="s">
        <v>765</v>
      </c>
      <c r="B49" s="1070"/>
      <c r="C49" s="1071"/>
      <c r="D49" s="684" t="s">
        <v>267</v>
      </c>
      <c r="E49" s="685">
        <v>10</v>
      </c>
      <c r="F49" s="685">
        <v>5</v>
      </c>
    </row>
    <row r="50" spans="1:6" ht="62.25" customHeight="1" x14ac:dyDescent="0.2">
      <c r="A50" s="1072"/>
      <c r="B50" s="1073"/>
      <c r="C50" s="1074"/>
      <c r="D50" s="684" t="s">
        <v>766</v>
      </c>
      <c r="E50" s="685">
        <v>8</v>
      </c>
      <c r="F50" s="685">
        <v>4</v>
      </c>
    </row>
    <row r="51" spans="1:6" x14ac:dyDescent="0.2">
      <c r="A51" s="1066" t="s">
        <v>268</v>
      </c>
      <c r="B51" s="1067"/>
      <c r="C51" s="1068"/>
      <c r="D51" s="682"/>
      <c r="E51" s="685"/>
      <c r="F51" s="685"/>
    </row>
    <row r="52" spans="1:6" ht="54.75" customHeight="1" x14ac:dyDescent="0.2">
      <c r="A52" s="1060" t="s">
        <v>767</v>
      </c>
      <c r="B52" s="1061"/>
      <c r="C52" s="1062"/>
      <c r="D52" s="684" t="s">
        <v>768</v>
      </c>
      <c r="E52" s="685">
        <v>10</v>
      </c>
      <c r="F52" s="685">
        <v>4</v>
      </c>
    </row>
    <row r="53" spans="1:6" ht="61.5" customHeight="1" x14ac:dyDescent="0.2">
      <c r="A53" s="1063"/>
      <c r="B53" s="1064"/>
      <c r="C53" s="1065"/>
      <c r="D53" s="684" t="s">
        <v>769</v>
      </c>
      <c r="E53" s="685">
        <v>4</v>
      </c>
      <c r="F53" s="685">
        <v>4</v>
      </c>
    </row>
    <row r="54" spans="1:6" x14ac:dyDescent="0.2">
      <c r="A54" s="1066" t="s">
        <v>770</v>
      </c>
      <c r="B54" s="1067"/>
      <c r="C54" s="1068"/>
      <c r="D54" s="682"/>
      <c r="E54" s="685"/>
      <c r="F54" s="685"/>
    </row>
    <row r="55" spans="1:6" ht="43.5" customHeight="1" x14ac:dyDescent="0.2">
      <c r="A55" s="1059" t="s">
        <v>771</v>
      </c>
      <c r="B55" s="1059"/>
      <c r="C55" s="1059"/>
      <c r="D55" s="684" t="s">
        <v>772</v>
      </c>
      <c r="E55" s="685">
        <v>6</v>
      </c>
      <c r="F55" s="685">
        <v>0</v>
      </c>
    </row>
    <row r="56" spans="1:6" x14ac:dyDescent="0.2">
      <c r="A56" s="551"/>
      <c r="B56" s="3"/>
      <c r="C56" s="3"/>
      <c r="D56" s="3"/>
      <c r="E56" s="551"/>
      <c r="F56" s="3"/>
    </row>
    <row r="57" spans="1:6" ht="13.5" thickBot="1" x14ac:dyDescent="0.25">
      <c r="A57" s="686" t="s">
        <v>16</v>
      </c>
      <c r="B57" s="3"/>
      <c r="C57" s="3"/>
      <c r="D57" s="654"/>
      <c r="E57" s="3"/>
      <c r="F57" s="3"/>
    </row>
    <row r="58" spans="1:6" ht="106.5" customHeight="1" thickBot="1" x14ac:dyDescent="0.25">
      <c r="A58" s="614" t="s">
        <v>17</v>
      </c>
      <c r="B58" s="1053" t="s">
        <v>1036</v>
      </c>
      <c r="C58" s="807"/>
      <c r="D58" s="807"/>
      <c r="E58" s="807"/>
      <c r="F58" s="808"/>
    </row>
    <row r="59" spans="1:6" ht="10.5" customHeight="1" thickBot="1" x14ac:dyDescent="0.25">
      <c r="A59" s="554"/>
      <c r="B59" s="553"/>
      <c r="C59" s="553"/>
      <c r="D59" s="553"/>
      <c r="E59" s="553"/>
      <c r="F59" s="553"/>
    </row>
    <row r="60" spans="1:6" ht="63.75" customHeight="1" thickBot="1" x14ac:dyDescent="0.25">
      <c r="A60" s="687" t="s">
        <v>259</v>
      </c>
      <c r="B60" s="1053" t="s">
        <v>879</v>
      </c>
      <c r="C60" s="807"/>
      <c r="D60" s="807"/>
      <c r="E60" s="807"/>
      <c r="F60" s="808"/>
    </row>
    <row r="61" spans="1:6" x14ac:dyDescent="0.2">
      <c r="A61" s="547"/>
      <c r="B61" s="548"/>
      <c r="C61" s="548"/>
      <c r="D61" s="548"/>
      <c r="E61" s="549"/>
      <c r="F61" s="549"/>
    </row>
    <row r="62" spans="1:6" x14ac:dyDescent="0.2">
      <c r="A62" s="437"/>
      <c r="B62" s="437"/>
      <c r="C62" s="437"/>
      <c r="D62" s="437"/>
      <c r="E62" s="555"/>
      <c r="F62" s="555"/>
    </row>
    <row r="63" spans="1:6" ht="36.75" customHeight="1" x14ac:dyDescent="0.2">
      <c r="A63" s="437"/>
      <c r="B63" s="437"/>
      <c r="C63" s="437"/>
      <c r="D63" s="437"/>
      <c r="E63" s="555"/>
      <c r="F63" s="555"/>
    </row>
    <row r="64" spans="1:6" ht="16.5" customHeight="1" x14ac:dyDescent="0.2">
      <c r="A64" s="551"/>
      <c r="B64" s="3"/>
      <c r="C64" s="3"/>
      <c r="D64" s="3"/>
      <c r="E64" s="551"/>
      <c r="F64" s="3"/>
    </row>
    <row r="65" spans="1:6" x14ac:dyDescent="0.2">
      <c r="A65" s="552"/>
      <c r="B65" s="556"/>
      <c r="C65" s="556"/>
      <c r="D65" s="556"/>
      <c r="E65" s="556"/>
      <c r="F65" s="556"/>
    </row>
    <row r="66" spans="1:6" x14ac:dyDescent="0.2">
      <c r="A66" s="3"/>
      <c r="B66" s="3"/>
      <c r="C66" s="3"/>
      <c r="D66" s="3"/>
      <c r="E66" s="3"/>
      <c r="F66" s="3"/>
    </row>
    <row r="67" spans="1:6" x14ac:dyDescent="0.2">
      <c r="A67" s="554"/>
      <c r="B67" s="553"/>
      <c r="C67" s="553"/>
      <c r="D67" s="553"/>
      <c r="E67" s="553"/>
      <c r="F67" s="553"/>
    </row>
    <row r="68" spans="1:6" x14ac:dyDescent="0.2">
      <c r="A68" s="3"/>
      <c r="B68" s="3"/>
      <c r="C68" s="3"/>
      <c r="D68" s="3"/>
      <c r="E68" s="3"/>
      <c r="F68" s="3"/>
    </row>
    <row r="69" spans="1:6" x14ac:dyDescent="0.2">
      <c r="A69" s="547"/>
      <c r="B69" s="548"/>
      <c r="C69" s="548"/>
      <c r="D69" s="548"/>
      <c r="E69" s="549"/>
      <c r="F69" s="549"/>
    </row>
    <row r="70" spans="1:6" x14ac:dyDescent="0.2">
      <c r="A70" s="437"/>
      <c r="B70" s="437"/>
      <c r="C70" s="437"/>
      <c r="D70" s="437"/>
      <c r="E70" s="555"/>
      <c r="F70" s="555"/>
    </row>
    <row r="71" spans="1:6" ht="22.5" customHeight="1" x14ac:dyDescent="0.2">
      <c r="A71" s="437"/>
      <c r="B71" s="437"/>
      <c r="C71" s="437"/>
      <c r="D71" s="437"/>
      <c r="E71" s="555"/>
      <c r="F71" s="555"/>
    </row>
    <row r="72" spans="1:6" x14ac:dyDescent="0.2">
      <c r="A72" s="437"/>
      <c r="B72" s="437"/>
      <c r="C72" s="437"/>
      <c r="D72" s="437"/>
      <c r="E72" s="550"/>
      <c r="F72" s="550"/>
    </row>
    <row r="73" spans="1:6" x14ac:dyDescent="0.2">
      <c r="A73" s="551"/>
      <c r="B73" s="3"/>
      <c r="C73" s="3"/>
      <c r="D73" s="3"/>
      <c r="E73" s="551"/>
      <c r="F73" s="3"/>
    </row>
    <row r="74" spans="1:6" x14ac:dyDescent="0.2">
      <c r="A74" s="552"/>
      <c r="B74" s="553"/>
      <c r="C74" s="553"/>
      <c r="D74" s="553"/>
      <c r="E74" s="553"/>
      <c r="F74" s="553"/>
    </row>
    <row r="75" spans="1:6" x14ac:dyDescent="0.2">
      <c r="A75" s="3"/>
      <c r="B75" s="3"/>
      <c r="C75" s="3"/>
      <c r="D75" s="3"/>
      <c r="E75" s="3"/>
      <c r="F75" s="3"/>
    </row>
    <row r="76" spans="1:6" x14ac:dyDescent="0.2">
      <c r="A76" s="554"/>
      <c r="B76" s="556"/>
      <c r="C76" s="556"/>
      <c r="D76" s="556"/>
      <c r="E76" s="556"/>
      <c r="F76" s="556"/>
    </row>
    <row r="77" spans="1:6" x14ac:dyDescent="0.2">
      <c r="A77" s="3"/>
      <c r="B77" s="3"/>
      <c r="C77" s="3"/>
      <c r="D77" s="3"/>
      <c r="E77" s="3"/>
      <c r="F77" s="3"/>
    </row>
    <row r="78" spans="1:6" x14ac:dyDescent="0.2">
      <c r="A78" s="547"/>
      <c r="B78" s="548"/>
      <c r="C78" s="548"/>
      <c r="D78" s="548"/>
      <c r="E78" s="549"/>
      <c r="F78" s="549"/>
    </row>
    <row r="79" spans="1:6" x14ac:dyDescent="0.2">
      <c r="A79" s="437"/>
      <c r="B79" s="437"/>
      <c r="C79" s="437"/>
      <c r="D79" s="437"/>
      <c r="E79" s="555"/>
      <c r="F79" s="555"/>
    </row>
    <row r="80" spans="1:6" x14ac:dyDescent="0.2">
      <c r="A80" s="437"/>
      <c r="B80" s="437"/>
      <c r="C80" s="437"/>
      <c r="D80" s="437"/>
      <c r="E80" s="555"/>
      <c r="F80" s="555"/>
    </row>
    <row r="81" spans="1:6" x14ac:dyDescent="0.2">
      <c r="A81" s="551"/>
      <c r="B81" s="3"/>
      <c r="C81" s="3"/>
      <c r="D81" s="3"/>
      <c r="E81" s="551"/>
      <c r="F81" s="3"/>
    </row>
    <row r="82" spans="1:6" x14ac:dyDescent="0.2">
      <c r="A82" s="552"/>
      <c r="B82" s="553"/>
      <c r="C82" s="553"/>
      <c r="D82" s="553"/>
      <c r="E82" s="553"/>
      <c r="F82" s="553"/>
    </row>
    <row r="83" spans="1:6" x14ac:dyDescent="0.2">
      <c r="A83" s="3"/>
      <c r="B83" s="3"/>
      <c r="C83" s="3"/>
      <c r="D83" s="3"/>
      <c r="E83" s="3"/>
      <c r="F83" s="3"/>
    </row>
    <row r="84" spans="1:6" x14ac:dyDescent="0.2">
      <c r="A84" s="554"/>
      <c r="B84" s="553"/>
      <c r="C84" s="553"/>
      <c r="D84" s="553"/>
      <c r="E84" s="553"/>
      <c r="F84" s="553"/>
    </row>
    <row r="85" spans="1:6" x14ac:dyDescent="0.2">
      <c r="A85" s="3"/>
      <c r="B85" s="3"/>
      <c r="C85" s="3"/>
      <c r="D85" s="3"/>
      <c r="E85" s="3"/>
      <c r="F85" s="3"/>
    </row>
    <row r="86" spans="1:6" x14ac:dyDescent="0.2">
      <c r="A86" s="547"/>
      <c r="B86" s="548"/>
      <c r="C86" s="548"/>
      <c r="D86" s="548"/>
      <c r="E86" s="549"/>
      <c r="F86" s="549"/>
    </row>
    <row r="87" spans="1:6" x14ac:dyDescent="0.2">
      <c r="A87" s="437"/>
      <c r="B87" s="437"/>
      <c r="C87" s="437"/>
      <c r="D87" s="437"/>
      <c r="E87" s="555"/>
      <c r="F87" s="555"/>
    </row>
    <row r="88" spans="1:6" x14ac:dyDescent="0.2">
      <c r="A88" s="437"/>
      <c r="B88" s="437"/>
      <c r="C88" s="437"/>
      <c r="D88" s="437"/>
      <c r="E88" s="555"/>
      <c r="F88" s="555"/>
    </row>
    <row r="89" spans="1:6" x14ac:dyDescent="0.2">
      <c r="A89" s="551"/>
      <c r="B89" s="3"/>
      <c r="C89" s="3"/>
      <c r="D89" s="3"/>
      <c r="E89" s="551"/>
      <c r="F89" s="3"/>
    </row>
    <row r="90" spans="1:6" x14ac:dyDescent="0.2">
      <c r="A90" s="552"/>
      <c r="B90" s="553"/>
      <c r="C90" s="553"/>
      <c r="D90" s="553"/>
      <c r="E90" s="553"/>
      <c r="F90" s="553"/>
    </row>
    <row r="91" spans="1:6" x14ac:dyDescent="0.2">
      <c r="A91" s="3"/>
      <c r="B91" s="3"/>
      <c r="C91" s="3"/>
      <c r="D91" s="3"/>
      <c r="E91" s="3"/>
      <c r="F91" s="3"/>
    </row>
    <row r="92" spans="1:6" x14ac:dyDescent="0.2">
      <c r="A92" s="554"/>
      <c r="B92" s="553"/>
      <c r="C92" s="553"/>
      <c r="D92" s="553"/>
      <c r="E92" s="553"/>
      <c r="F92" s="553"/>
    </row>
    <row r="93" spans="1:6" x14ac:dyDescent="0.2">
      <c r="A93" s="3"/>
      <c r="B93" s="3"/>
      <c r="C93" s="3"/>
      <c r="D93" s="3"/>
      <c r="E93" s="3"/>
      <c r="F93" s="3"/>
    </row>
    <row r="94" spans="1:6" x14ac:dyDescent="0.2">
      <c r="A94" s="3"/>
      <c r="B94" s="3"/>
      <c r="C94" s="3"/>
      <c r="D94" s="3"/>
      <c r="E94" s="3"/>
      <c r="F94" s="3"/>
    </row>
  </sheetData>
  <mergeCells count="31">
    <mergeCell ref="A48:F48"/>
    <mergeCell ref="A46:C47"/>
    <mergeCell ref="A54:C54"/>
    <mergeCell ref="D3:F3"/>
    <mergeCell ref="D4:F4"/>
    <mergeCell ref="D5:F5"/>
    <mergeCell ref="D6:F6"/>
    <mergeCell ref="C8:F8"/>
    <mergeCell ref="C15:D15"/>
    <mergeCell ref="C17:F17"/>
    <mergeCell ref="C9:F9"/>
    <mergeCell ref="C10:F10"/>
    <mergeCell ref="C12:D12"/>
    <mergeCell ref="C13:D13"/>
    <mergeCell ref="C14:D14"/>
    <mergeCell ref="A44:C44"/>
    <mergeCell ref="B58:F58"/>
    <mergeCell ref="B60:F60"/>
    <mergeCell ref="C18:E18"/>
    <mergeCell ref="B31:C31"/>
    <mergeCell ref="B32:C32"/>
    <mergeCell ref="B33:C33"/>
    <mergeCell ref="A55:C55"/>
    <mergeCell ref="A52:C53"/>
    <mergeCell ref="A51:C51"/>
    <mergeCell ref="A49:C50"/>
    <mergeCell ref="A37:C37"/>
    <mergeCell ref="A39:C42"/>
    <mergeCell ref="A38:F38"/>
    <mergeCell ref="A43:F43"/>
    <mergeCell ref="A45:F45"/>
  </mergeCells>
  <pageMargins left="0.7" right="0.7" top="0.75" bottom="0.75" header="0.3" footer="0.3"/>
  <pageSetup paperSize="9" fitToHeight="0" orientation="portrait" r:id="rId1"/>
  <legacy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91"/>
  <sheetViews>
    <sheetView workbookViewId="0">
      <selection activeCell="B90" sqref="B90"/>
    </sheetView>
  </sheetViews>
  <sheetFormatPr defaultRowHeight="12.75" x14ac:dyDescent="0.2"/>
  <cols>
    <col min="1" max="1" width="21.42578125" customWidth="1"/>
    <col min="2" max="2" width="6.85546875" customWidth="1"/>
    <col min="3" max="3" width="12"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73" t="s">
        <v>663</v>
      </c>
      <c r="B5" s="3"/>
      <c r="C5" s="673" t="s">
        <v>419</v>
      </c>
      <c r="D5" s="1082" t="s">
        <v>247</v>
      </c>
      <c r="E5" s="1083"/>
      <c r="F5" s="1084"/>
      <c r="G5" s="7"/>
      <c r="H5" s="7"/>
      <c r="I5" s="7"/>
    </row>
    <row r="6" spans="1:9" ht="13.5" thickBot="1" x14ac:dyDescent="0.25">
      <c r="A6" s="15" t="s">
        <v>27</v>
      </c>
      <c r="B6" s="3"/>
      <c r="C6" s="674" t="s">
        <v>421</v>
      </c>
      <c r="D6" s="1082" t="s">
        <v>420</v>
      </c>
      <c r="E6" s="1083"/>
      <c r="F6" s="1084"/>
      <c r="G6" s="7"/>
      <c r="H6" s="7"/>
      <c r="I6" s="7"/>
    </row>
    <row r="7" spans="1:9" ht="13.5" thickBot="1" x14ac:dyDescent="0.25">
      <c r="A7" s="4"/>
      <c r="B7" s="3"/>
      <c r="C7" s="3"/>
      <c r="D7" s="3"/>
      <c r="E7" s="3"/>
      <c r="F7" s="3"/>
      <c r="G7" s="7"/>
      <c r="H7" s="7"/>
      <c r="I7" s="7"/>
    </row>
    <row r="8" spans="1:9" ht="13.5" thickBot="1" x14ac:dyDescent="0.25">
      <c r="A8" s="284" t="s">
        <v>21</v>
      </c>
      <c r="B8" s="3"/>
      <c r="C8" s="778" t="s">
        <v>422</v>
      </c>
      <c r="D8" s="779"/>
      <c r="E8" s="779"/>
      <c r="F8" s="780"/>
      <c r="G8" s="7"/>
      <c r="H8" s="7"/>
      <c r="I8" s="7"/>
    </row>
    <row r="9" spans="1:9" ht="23.25" thickBot="1" x14ac:dyDescent="0.25">
      <c r="A9" s="281" t="s">
        <v>25</v>
      </c>
      <c r="B9" s="3"/>
      <c r="C9" s="910" t="s">
        <v>275</v>
      </c>
      <c r="D9" s="911"/>
      <c r="E9" s="911"/>
      <c r="F9" s="912"/>
      <c r="G9" s="7"/>
      <c r="H9" s="7"/>
      <c r="I9" s="7"/>
    </row>
    <row r="10" spans="1:9" ht="13.5" thickBot="1" x14ac:dyDescent="0.25">
      <c r="A10" s="281" t="s">
        <v>26</v>
      </c>
      <c r="B10" s="3"/>
      <c r="C10" s="778" t="s">
        <v>248</v>
      </c>
      <c r="D10" s="779"/>
      <c r="E10" s="779"/>
      <c r="F10" s="1090"/>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3.5" customHeight="1" thickBot="1" x14ac:dyDescent="0.25">
      <c r="A13" s="286" t="s">
        <v>2</v>
      </c>
      <c r="B13" s="3"/>
      <c r="C13" s="1091">
        <v>396.3</v>
      </c>
      <c r="D13" s="1092"/>
      <c r="E13" s="3"/>
      <c r="F13" s="3"/>
      <c r="G13" s="7"/>
      <c r="H13" s="7"/>
      <c r="I13" s="7"/>
    </row>
    <row r="14" spans="1:9" ht="15" customHeight="1" thickBot="1" x14ac:dyDescent="0.25">
      <c r="A14" s="284" t="s">
        <v>279</v>
      </c>
      <c r="B14" s="3"/>
      <c r="C14" s="1091">
        <v>374.57</v>
      </c>
      <c r="D14" s="1092"/>
      <c r="E14" s="3"/>
      <c r="F14" s="3"/>
      <c r="G14" s="7"/>
      <c r="H14" s="7"/>
      <c r="I14" s="7"/>
    </row>
    <row r="15" spans="1:9" ht="13.5" thickBot="1" x14ac:dyDescent="0.25">
      <c r="A15" s="281" t="s">
        <v>1</v>
      </c>
      <c r="B15" s="3"/>
      <c r="C15" s="1085">
        <v>178.809</v>
      </c>
      <c r="D15" s="108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1151</v>
      </c>
      <c r="D17" s="779"/>
      <c r="E17" s="779"/>
      <c r="F17" s="780"/>
      <c r="G17" s="7"/>
      <c r="H17" s="7"/>
      <c r="I17" s="7"/>
    </row>
    <row r="18" spans="1:9" ht="13.5" thickBot="1" x14ac:dyDescent="0.25">
      <c r="A18" s="281" t="s">
        <v>19</v>
      </c>
      <c r="B18" s="3"/>
      <c r="C18" s="778" t="s">
        <v>1046</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251100</v>
      </c>
      <c r="F23" s="130">
        <v>121889.1</v>
      </c>
      <c r="G23" s="358"/>
      <c r="H23" s="358"/>
      <c r="I23" s="358"/>
    </row>
    <row r="24" spans="1:9" x14ac:dyDescent="0.2">
      <c r="A24" s="136"/>
      <c r="B24" s="88">
        <v>620</v>
      </c>
      <c r="C24" s="87"/>
      <c r="D24" s="88" t="s">
        <v>57</v>
      </c>
      <c r="E24" s="130">
        <v>90470</v>
      </c>
      <c r="F24" s="130">
        <v>44018.94</v>
      </c>
      <c r="G24" s="358"/>
      <c r="H24" s="358"/>
      <c r="I24" s="358"/>
    </row>
    <row r="25" spans="1:9" x14ac:dyDescent="0.2">
      <c r="A25" s="237"/>
      <c r="B25" s="176">
        <v>630</v>
      </c>
      <c r="C25" s="176"/>
      <c r="D25" s="176" t="s">
        <v>55</v>
      </c>
      <c r="E25" s="179">
        <v>32500</v>
      </c>
      <c r="F25" s="179">
        <v>12417.29</v>
      </c>
      <c r="G25" s="357"/>
      <c r="H25" s="359"/>
      <c r="I25" s="359"/>
    </row>
    <row r="26" spans="1:9" ht="13.5" thickBot="1" x14ac:dyDescent="0.25">
      <c r="A26" s="250"/>
      <c r="B26" s="263">
        <v>640</v>
      </c>
      <c r="C26" s="263"/>
      <c r="D26" s="263" t="s">
        <v>66</v>
      </c>
      <c r="E26" s="264">
        <v>500</v>
      </c>
      <c r="F26" s="264">
        <v>434.61</v>
      </c>
      <c r="G26" s="360"/>
      <c r="H26" s="361"/>
      <c r="I26" s="361"/>
    </row>
    <row r="27" spans="1:9" ht="13.5" thickBot="1" x14ac:dyDescent="0.25">
      <c r="A27" s="23" t="s">
        <v>11</v>
      </c>
      <c r="B27" s="24"/>
      <c r="C27" s="24"/>
      <c r="D27" s="24"/>
      <c r="E27" s="60">
        <f>SUM(E23:E26)</f>
        <v>374570</v>
      </c>
      <c r="F27" s="61">
        <f>SUM(F23:F26)</f>
        <v>178759.94</v>
      </c>
      <c r="G27" s="360"/>
      <c r="H27" s="361"/>
      <c r="I27" s="361"/>
    </row>
    <row r="28" spans="1:9" hidden="1" x14ac:dyDescent="0.2">
      <c r="A28" s="563"/>
      <c r="B28" s="506">
        <v>713</v>
      </c>
      <c r="C28" s="506"/>
      <c r="D28" s="506" t="s">
        <v>900</v>
      </c>
      <c r="E28" s="507"/>
      <c r="F28" s="493"/>
      <c r="G28" s="360"/>
      <c r="H28" s="361"/>
      <c r="I28" s="361"/>
    </row>
    <row r="29" spans="1:9" hidden="1" x14ac:dyDescent="0.2">
      <c r="A29" s="563"/>
      <c r="B29" s="237">
        <v>716</v>
      </c>
      <c r="C29" s="237"/>
      <c r="D29" s="237" t="s">
        <v>244</v>
      </c>
      <c r="E29" s="236"/>
      <c r="F29" s="236"/>
      <c r="G29" s="360"/>
      <c r="H29" s="361"/>
      <c r="I29" s="361"/>
    </row>
    <row r="30" spans="1:9" ht="13.5" hidden="1" thickBot="1" x14ac:dyDescent="0.25">
      <c r="A30" s="250"/>
      <c r="B30" s="237">
        <v>717</v>
      </c>
      <c r="C30" s="237"/>
      <c r="D30" s="237" t="s">
        <v>899</v>
      </c>
      <c r="E30" s="236"/>
      <c r="F30" s="236"/>
      <c r="G30" s="357"/>
      <c r="H30" s="362"/>
      <c r="I30" s="362"/>
    </row>
    <row r="31" spans="1:9" ht="13.5" thickBot="1" x14ac:dyDescent="0.25">
      <c r="A31" s="23" t="s">
        <v>12</v>
      </c>
      <c r="B31" s="251"/>
      <c r="C31" s="24"/>
      <c r="D31" s="24"/>
      <c r="E31" s="60">
        <f>SUM(E28:E30)</f>
        <v>0</v>
      </c>
      <c r="F31" s="60">
        <f>SUM(F28:F30)</f>
        <v>0</v>
      </c>
      <c r="G31" s="357"/>
      <c r="H31" s="362"/>
      <c r="I31" s="362"/>
    </row>
    <row r="32" spans="1:9" ht="13.5" thickBot="1" x14ac:dyDescent="0.25">
      <c r="A32" s="378" t="s">
        <v>13</v>
      </c>
      <c r="B32" s="379"/>
      <c r="C32" s="379"/>
      <c r="D32" s="379"/>
      <c r="E32" s="380">
        <f>E31+E27</f>
        <v>374570</v>
      </c>
      <c r="F32" s="380">
        <f>F31+F27</f>
        <v>178759.94</v>
      </c>
      <c r="G32" s="357"/>
      <c r="H32" s="362"/>
      <c r="I32" s="362"/>
    </row>
    <row r="33" spans="1:9" x14ac:dyDescent="0.2">
      <c r="A33" s="381" t="s">
        <v>249</v>
      </c>
      <c r="B33" s="1056" t="s">
        <v>6</v>
      </c>
      <c r="C33" s="1056"/>
      <c r="D33" s="382" t="s">
        <v>250</v>
      </c>
      <c r="E33" s="382" t="s">
        <v>9</v>
      </c>
      <c r="F33" s="383" t="s">
        <v>10</v>
      </c>
      <c r="G33" s="357"/>
      <c r="H33" s="362"/>
      <c r="I33" s="362"/>
    </row>
    <row r="34" spans="1:9" x14ac:dyDescent="0.2">
      <c r="A34" s="429"/>
      <c r="B34" s="1115"/>
      <c r="C34" s="1116"/>
      <c r="D34" s="176" t="s">
        <v>509</v>
      </c>
      <c r="E34" s="55">
        <v>6000</v>
      </c>
      <c r="F34" s="55">
        <v>1600</v>
      </c>
      <c r="G34" s="357"/>
      <c r="H34" s="362"/>
      <c r="I34" s="362"/>
    </row>
    <row r="35" spans="1:9" ht="13.5" thickBot="1" x14ac:dyDescent="0.25">
      <c r="A35" s="564"/>
      <c r="B35" s="1117">
        <v>312</v>
      </c>
      <c r="C35" s="1118"/>
      <c r="D35" s="176" t="s">
        <v>407</v>
      </c>
      <c r="E35" s="236">
        <v>9233.49</v>
      </c>
      <c r="F35" s="236">
        <v>2062.9899999999998</v>
      </c>
      <c r="G35" s="357"/>
      <c r="H35" s="362"/>
      <c r="I35" s="362"/>
    </row>
    <row r="36" spans="1:9" ht="13.5" thickBot="1" x14ac:dyDescent="0.25">
      <c r="A36" s="23" t="s">
        <v>251</v>
      </c>
      <c r="B36" s="24"/>
      <c r="C36" s="24"/>
      <c r="D36" s="24"/>
      <c r="E36" s="60">
        <f>E34+E35</f>
        <v>15233.49</v>
      </c>
      <c r="F36" s="61">
        <f>F34+F35</f>
        <v>3662.99</v>
      </c>
      <c r="G36" s="357"/>
      <c r="H36" s="362"/>
      <c r="I36" s="362"/>
    </row>
    <row r="37" spans="1:9" x14ac:dyDescent="0.2">
      <c r="E37" s="357"/>
      <c r="F37" s="357"/>
      <c r="G37" s="357"/>
      <c r="H37" s="362"/>
      <c r="I37" s="362"/>
    </row>
    <row r="38" spans="1:9" ht="15.75" x14ac:dyDescent="0.25">
      <c r="A38" s="13" t="s">
        <v>14</v>
      </c>
      <c r="B38" s="283"/>
      <c r="C38" s="14"/>
      <c r="D38" s="14"/>
      <c r="E38" s="14"/>
      <c r="F38" s="14"/>
      <c r="G38" s="372"/>
      <c r="H38" s="372"/>
      <c r="I38" s="372"/>
    </row>
    <row r="39" spans="1:9" x14ac:dyDescent="0.2">
      <c r="A39" s="1"/>
      <c r="B39" s="47"/>
      <c r="G39" s="11"/>
      <c r="H39" s="11"/>
      <c r="I39" s="11"/>
    </row>
    <row r="40" spans="1:9" ht="27" customHeight="1" x14ac:dyDescent="0.2">
      <c r="A40" s="795" t="s">
        <v>252</v>
      </c>
      <c r="B40" s="797"/>
      <c r="C40" s="1101" t="s">
        <v>15</v>
      </c>
      <c r="D40" s="1102"/>
      <c r="E40" s="175" t="s">
        <v>939</v>
      </c>
      <c r="F40" s="175" t="s">
        <v>909</v>
      </c>
      <c r="G40" s="358"/>
      <c r="H40" s="358"/>
      <c r="I40" s="363"/>
    </row>
    <row r="41" spans="1:9" x14ac:dyDescent="0.2">
      <c r="A41" s="1109" t="s">
        <v>253</v>
      </c>
      <c r="B41" s="1110"/>
      <c r="C41" s="802" t="s">
        <v>254</v>
      </c>
      <c r="D41" s="804"/>
      <c r="E41" s="258" t="s">
        <v>343</v>
      </c>
      <c r="F41" s="44">
        <v>9</v>
      </c>
      <c r="G41" s="366"/>
      <c r="H41" s="367"/>
      <c r="I41" s="366"/>
    </row>
    <row r="42" spans="1:9" x14ac:dyDescent="0.2">
      <c r="A42" s="1111"/>
      <c r="B42" s="1112"/>
      <c r="C42" s="802" t="s">
        <v>255</v>
      </c>
      <c r="D42" s="804"/>
      <c r="E42" s="258" t="s">
        <v>1030</v>
      </c>
      <c r="F42" s="44">
        <v>154</v>
      </c>
      <c r="G42" s="366"/>
      <c r="H42" s="367"/>
      <c r="I42" s="366"/>
    </row>
    <row r="43" spans="1:9" ht="31.5" customHeight="1" x14ac:dyDescent="0.2">
      <c r="A43" s="1111"/>
      <c r="B43" s="1112"/>
      <c r="C43" s="802" t="s">
        <v>256</v>
      </c>
      <c r="D43" s="804"/>
      <c r="E43" s="258" t="s">
        <v>257</v>
      </c>
      <c r="F43" s="44">
        <v>17</v>
      </c>
      <c r="G43" s="366"/>
      <c r="H43" s="367"/>
      <c r="I43" s="366"/>
    </row>
    <row r="44" spans="1:9" ht="42" customHeight="1" x14ac:dyDescent="0.2">
      <c r="A44" s="1113"/>
      <c r="B44" s="1114"/>
      <c r="C44" s="802" t="s">
        <v>1153</v>
      </c>
      <c r="D44" s="804"/>
      <c r="E44" s="258" t="s">
        <v>257</v>
      </c>
      <c r="F44" s="44">
        <v>17</v>
      </c>
      <c r="G44" s="369"/>
      <c r="H44" s="370"/>
      <c r="I44" s="371"/>
    </row>
    <row r="45" spans="1:9" ht="13.5" thickBot="1" x14ac:dyDescent="0.25">
      <c r="A45" s="6" t="s">
        <v>16</v>
      </c>
      <c r="B45" s="216"/>
      <c r="C45" s="216"/>
      <c r="D45" s="550"/>
      <c r="E45" s="217"/>
      <c r="F45" s="432"/>
      <c r="G45" s="369"/>
      <c r="H45" s="370"/>
      <c r="I45" s="371"/>
    </row>
    <row r="46" spans="1:9" ht="136.5" customHeight="1" thickBot="1" x14ac:dyDescent="0.25">
      <c r="A46" s="435" t="s">
        <v>17</v>
      </c>
      <c r="B46" s="1093" t="s">
        <v>1152</v>
      </c>
      <c r="C46" s="807"/>
      <c r="D46" s="807"/>
      <c r="E46" s="807"/>
      <c r="F46" s="808"/>
      <c r="G46" s="369"/>
      <c r="H46" s="370"/>
      <c r="I46" s="371"/>
    </row>
    <row r="47" spans="1:9" ht="13.5" thickBot="1" x14ac:dyDescent="0.25">
      <c r="F47" s="432"/>
      <c r="G47" s="369"/>
      <c r="H47" s="370"/>
      <c r="I47" s="371"/>
    </row>
    <row r="48" spans="1:9" ht="24.75" customHeight="1" thickBot="1" x14ac:dyDescent="0.25">
      <c r="A48" s="546" t="s">
        <v>259</v>
      </c>
      <c r="B48" s="1103" t="s">
        <v>260</v>
      </c>
      <c r="C48" s="1104"/>
      <c r="D48" s="1104"/>
      <c r="E48" s="1104"/>
      <c r="F48" s="1105"/>
      <c r="G48" s="369"/>
      <c r="H48" s="370"/>
      <c r="I48" s="371"/>
    </row>
    <row r="49" spans="1:9" x14ac:dyDescent="0.2">
      <c r="F49" s="432"/>
      <c r="G49" s="369"/>
      <c r="H49" s="370"/>
      <c r="I49" s="371"/>
    </row>
    <row r="50" spans="1:9" ht="22.5" x14ac:dyDescent="0.2">
      <c r="A50" s="795" t="s">
        <v>261</v>
      </c>
      <c r="B50" s="797"/>
      <c r="C50" s="1101" t="s">
        <v>15</v>
      </c>
      <c r="D50" s="1102"/>
      <c r="E50" s="175" t="s">
        <v>68</v>
      </c>
      <c r="F50" s="175" t="s">
        <v>909</v>
      </c>
      <c r="G50" s="369"/>
      <c r="H50" s="370"/>
      <c r="I50" s="371"/>
    </row>
    <row r="51" spans="1:9" ht="28.5" customHeight="1" x14ac:dyDescent="0.2">
      <c r="A51" s="794" t="s">
        <v>262</v>
      </c>
      <c r="B51" s="794"/>
      <c r="C51" s="802" t="s">
        <v>263</v>
      </c>
      <c r="D51" s="804"/>
      <c r="E51" s="258" t="s">
        <v>1154</v>
      </c>
      <c r="F51" s="44">
        <v>4</v>
      </c>
      <c r="G51" s="369"/>
      <c r="H51" s="370"/>
      <c r="I51" s="371"/>
    </row>
    <row r="52" spans="1:9" ht="13.5" thickBot="1" x14ac:dyDescent="0.25">
      <c r="A52" s="6" t="s">
        <v>16</v>
      </c>
      <c r="C52" s="20"/>
      <c r="D52" s="558"/>
      <c r="E52" s="559"/>
      <c r="F52" s="430"/>
      <c r="G52" s="369"/>
      <c r="H52" s="370"/>
      <c r="I52" s="371"/>
    </row>
    <row r="53" spans="1:9" ht="79.5" thickBot="1" x14ac:dyDescent="0.25">
      <c r="A53" s="614" t="s">
        <v>17</v>
      </c>
      <c r="B53" s="1106" t="s">
        <v>1155</v>
      </c>
      <c r="C53" s="800"/>
      <c r="D53" s="800"/>
      <c r="E53" s="800"/>
      <c r="F53" s="801"/>
      <c r="G53" s="369"/>
      <c r="H53" s="370"/>
      <c r="I53" s="371"/>
    </row>
    <row r="54" spans="1:9" ht="14.25" customHeight="1" thickBot="1" x14ac:dyDescent="0.25">
      <c r="F54" s="432"/>
      <c r="G54" s="369"/>
      <c r="H54" s="370"/>
      <c r="I54" s="371"/>
    </row>
    <row r="55" spans="1:9" ht="27.75" customHeight="1" thickBot="1" x14ac:dyDescent="0.25">
      <c r="A55" s="614" t="s">
        <v>259</v>
      </c>
      <c r="B55" s="1098" t="s">
        <v>506</v>
      </c>
      <c r="C55" s="1099"/>
      <c r="D55" s="1099"/>
      <c r="E55" s="1099"/>
      <c r="F55" s="1100"/>
      <c r="G55" s="369"/>
      <c r="H55" s="370"/>
      <c r="I55" s="371"/>
    </row>
    <row r="56" spans="1:9" x14ac:dyDescent="0.2">
      <c r="F56" s="549"/>
      <c r="G56" s="369"/>
      <c r="H56" s="370"/>
      <c r="I56" s="371"/>
    </row>
    <row r="57" spans="1:9" ht="22.5" x14ac:dyDescent="0.2">
      <c r="A57" s="795" t="s">
        <v>507</v>
      </c>
      <c r="B57" s="797"/>
      <c r="C57" s="795" t="s">
        <v>15</v>
      </c>
      <c r="D57" s="797"/>
      <c r="E57" s="174" t="s">
        <v>68</v>
      </c>
      <c r="F57" s="175" t="s">
        <v>909</v>
      </c>
      <c r="G57" s="369"/>
      <c r="H57" s="370"/>
      <c r="I57" s="371"/>
    </row>
    <row r="58" spans="1:9" ht="53.25" customHeight="1" x14ac:dyDescent="0.2">
      <c r="A58" s="788" t="s">
        <v>281</v>
      </c>
      <c r="B58" s="790"/>
      <c r="C58" s="843" t="s">
        <v>901</v>
      </c>
      <c r="D58" s="845"/>
      <c r="E58" s="1107" t="s">
        <v>257</v>
      </c>
      <c r="F58" s="1024">
        <v>17</v>
      </c>
      <c r="G58" s="369"/>
      <c r="H58" s="370"/>
      <c r="I58" s="371"/>
    </row>
    <row r="59" spans="1:9" ht="48" customHeight="1" x14ac:dyDescent="0.2">
      <c r="A59" s="791"/>
      <c r="B59" s="793"/>
      <c r="C59" s="846"/>
      <c r="D59" s="848"/>
      <c r="E59" s="1108"/>
      <c r="F59" s="1015"/>
      <c r="G59" s="373" t="s">
        <v>280</v>
      </c>
      <c r="H59" s="373"/>
      <c r="I59" s="357"/>
    </row>
    <row r="60" spans="1:9" ht="2.25" customHeight="1" x14ac:dyDescent="0.2">
      <c r="A60" s="20"/>
      <c r="B60" s="20"/>
      <c r="F60" s="553"/>
      <c r="G60" s="374"/>
      <c r="H60" s="374"/>
      <c r="I60" s="374"/>
    </row>
    <row r="61" spans="1:9" ht="13.5" thickBot="1" x14ac:dyDescent="0.25">
      <c r="A61" s="6" t="s">
        <v>16</v>
      </c>
      <c r="C61" s="20"/>
      <c r="D61" s="20"/>
      <c r="E61" s="20"/>
      <c r="F61" s="3"/>
      <c r="G61" s="11"/>
      <c r="H61" s="11"/>
      <c r="I61" s="11"/>
    </row>
    <row r="62" spans="1:9" ht="79.5" thickBot="1" x14ac:dyDescent="0.25">
      <c r="A62" s="614" t="s">
        <v>508</v>
      </c>
      <c r="B62" s="1093" t="s">
        <v>1156</v>
      </c>
      <c r="C62" s="807"/>
      <c r="D62" s="807"/>
      <c r="E62" s="807"/>
      <c r="F62" s="808"/>
      <c r="G62" s="374"/>
      <c r="H62" s="374"/>
      <c r="I62" s="374"/>
    </row>
    <row r="63" spans="1:9" ht="13.5" thickBot="1" x14ac:dyDescent="0.25">
      <c r="F63" s="3"/>
    </row>
    <row r="64" spans="1:9" ht="24.75" customHeight="1" thickBot="1" x14ac:dyDescent="0.25">
      <c r="A64" s="435" t="s">
        <v>259</v>
      </c>
      <c r="B64" s="1094" t="s">
        <v>902</v>
      </c>
      <c r="C64" s="1095"/>
      <c r="D64" s="1095"/>
      <c r="E64" s="1095"/>
      <c r="F64" s="1096"/>
    </row>
    <row r="66" spans="1:6" ht="31.5" customHeight="1" x14ac:dyDescent="0.2">
      <c r="A66" s="795" t="s">
        <v>265</v>
      </c>
      <c r="B66" s="797"/>
      <c r="C66" s="1101" t="s">
        <v>15</v>
      </c>
      <c r="D66" s="1102"/>
      <c r="E66" s="175" t="s">
        <v>68</v>
      </c>
      <c r="F66" s="175" t="s">
        <v>909</v>
      </c>
    </row>
    <row r="67" spans="1:6" ht="22.5" customHeight="1" x14ac:dyDescent="0.2">
      <c r="A67" s="788" t="s">
        <v>266</v>
      </c>
      <c r="B67" s="790"/>
      <c r="C67" s="998" t="s">
        <v>267</v>
      </c>
      <c r="D67" s="1000"/>
      <c r="E67" s="63">
        <v>2</v>
      </c>
      <c r="F67" s="63">
        <v>0</v>
      </c>
    </row>
    <row r="68" spans="1:6" ht="33.75" customHeight="1" x14ac:dyDescent="0.2">
      <c r="A68" s="791"/>
      <c r="B68" s="793"/>
      <c r="C68" s="998" t="s">
        <v>903</v>
      </c>
      <c r="D68" s="1000"/>
      <c r="E68" s="212" t="s">
        <v>1157</v>
      </c>
      <c r="F68" s="63">
        <v>6</v>
      </c>
    </row>
    <row r="69" spans="1:6" x14ac:dyDescent="0.2">
      <c r="A69" s="560"/>
      <c r="B69" s="3"/>
      <c r="C69" s="216"/>
      <c r="D69" s="561"/>
      <c r="E69" s="562"/>
    </row>
    <row r="70" spans="1:6" ht="13.5" thickBot="1" x14ac:dyDescent="0.25">
      <c r="A70" s="6" t="s">
        <v>16</v>
      </c>
      <c r="C70" s="20"/>
      <c r="D70" s="20"/>
      <c r="E70" s="20"/>
    </row>
    <row r="71" spans="1:6" ht="79.5" thickBot="1" x14ac:dyDescent="0.25">
      <c r="A71" s="614" t="s">
        <v>17</v>
      </c>
      <c r="B71" s="1093" t="s">
        <v>1158</v>
      </c>
      <c r="C71" s="807"/>
      <c r="D71" s="807"/>
      <c r="E71" s="807"/>
      <c r="F71" s="808"/>
    </row>
    <row r="72" spans="1:6" ht="13.5" thickBot="1" x14ac:dyDescent="0.25">
      <c r="A72" s="554"/>
      <c r="B72" s="499"/>
      <c r="C72" s="499"/>
      <c r="D72" s="499"/>
      <c r="E72" s="499"/>
    </row>
    <row r="73" spans="1:6" ht="24.75" customHeight="1" thickBot="1" x14ac:dyDescent="0.25">
      <c r="A73" s="435" t="s">
        <v>259</v>
      </c>
      <c r="B73" s="1094" t="s">
        <v>672</v>
      </c>
      <c r="C73" s="1095"/>
      <c r="D73" s="1095"/>
      <c r="E73" s="1095"/>
      <c r="F73" s="1096"/>
    </row>
    <row r="74" spans="1:6" x14ac:dyDescent="0.2">
      <c r="A74" s="554"/>
      <c r="B74" s="554"/>
      <c r="C74" s="554"/>
      <c r="D74" s="554"/>
      <c r="E74" s="554"/>
    </row>
    <row r="76" spans="1:6" ht="22.5" x14ac:dyDescent="0.2">
      <c r="A76" s="795" t="s">
        <v>268</v>
      </c>
      <c r="B76" s="797"/>
      <c r="C76" s="1101" t="s">
        <v>15</v>
      </c>
      <c r="D76" s="1102"/>
      <c r="E76" s="174" t="s">
        <v>68</v>
      </c>
      <c r="F76" s="175" t="s">
        <v>909</v>
      </c>
    </row>
    <row r="77" spans="1:6" ht="24" customHeight="1" x14ac:dyDescent="0.2">
      <c r="A77" s="788" t="s">
        <v>671</v>
      </c>
      <c r="B77" s="790"/>
      <c r="C77" s="802" t="s">
        <v>269</v>
      </c>
      <c r="D77" s="804"/>
      <c r="E77" s="258" t="s">
        <v>264</v>
      </c>
      <c r="F77" s="44">
        <v>0</v>
      </c>
    </row>
    <row r="78" spans="1:6" ht="45" customHeight="1" x14ac:dyDescent="0.2">
      <c r="A78" s="791"/>
      <c r="B78" s="793"/>
      <c r="C78" s="802" t="s">
        <v>1159</v>
      </c>
      <c r="D78" s="804"/>
      <c r="E78" s="258" t="s">
        <v>1008</v>
      </c>
      <c r="F78" s="44">
        <v>2</v>
      </c>
    </row>
    <row r="80" spans="1:6" ht="13.5" thickBot="1" x14ac:dyDescent="0.25">
      <c r="A80" s="6" t="s">
        <v>16</v>
      </c>
      <c r="C80" s="20"/>
      <c r="D80" s="20"/>
      <c r="E80" s="20"/>
    </row>
    <row r="81" spans="1:6" ht="88.5" customHeight="1" thickBot="1" x14ac:dyDescent="0.25">
      <c r="A81" s="614" t="s">
        <v>17</v>
      </c>
      <c r="B81" s="1093" t="s">
        <v>1160</v>
      </c>
      <c r="C81" s="807"/>
      <c r="D81" s="807"/>
      <c r="E81" s="807"/>
      <c r="F81" s="808"/>
    </row>
    <row r="82" spans="1:6" ht="13.5" thickBot="1" x14ac:dyDescent="0.25"/>
    <row r="83" spans="1:6" ht="48.75" customHeight="1" thickBot="1" x14ac:dyDescent="0.25">
      <c r="A83" s="435" t="s">
        <v>259</v>
      </c>
      <c r="B83" s="1094" t="s">
        <v>904</v>
      </c>
      <c r="C83" s="1095"/>
      <c r="D83" s="1095"/>
      <c r="E83" s="1095"/>
      <c r="F83" s="1096"/>
    </row>
    <row r="85" spans="1:6" ht="22.5" x14ac:dyDescent="0.2">
      <c r="A85" s="812" t="s">
        <v>270</v>
      </c>
      <c r="B85" s="812"/>
      <c r="C85" s="1097" t="s">
        <v>15</v>
      </c>
      <c r="D85" s="1097"/>
      <c r="E85" s="175" t="s">
        <v>68</v>
      </c>
      <c r="F85" s="175" t="s">
        <v>909</v>
      </c>
    </row>
    <row r="86" spans="1:6" ht="67.5" customHeight="1" x14ac:dyDescent="0.2">
      <c r="A86" s="822" t="s">
        <v>674</v>
      </c>
      <c r="B86" s="822"/>
      <c r="C86" s="822" t="s">
        <v>673</v>
      </c>
      <c r="D86" s="822"/>
      <c r="E86" s="44">
        <v>2</v>
      </c>
      <c r="F86" s="587">
        <v>0</v>
      </c>
    </row>
    <row r="88" spans="1:6" ht="13.5" thickBot="1" x14ac:dyDescent="0.25">
      <c r="A88" s="6" t="s">
        <v>16</v>
      </c>
      <c r="C88" s="20"/>
      <c r="D88" s="20"/>
      <c r="E88" s="20"/>
    </row>
    <row r="89" spans="1:6" ht="79.5" thickBot="1" x14ac:dyDescent="0.25">
      <c r="A89" s="614" t="s">
        <v>17</v>
      </c>
      <c r="B89" s="1093" t="s">
        <v>1161</v>
      </c>
      <c r="C89" s="807"/>
      <c r="D89" s="807"/>
      <c r="E89" s="807"/>
      <c r="F89" s="808"/>
    </row>
    <row r="90" spans="1:6" ht="13.5" thickBot="1" x14ac:dyDescent="0.25"/>
    <row r="91" spans="1:6" ht="24.75" customHeight="1" thickBot="1" x14ac:dyDescent="0.25">
      <c r="A91" s="435" t="s">
        <v>259</v>
      </c>
      <c r="B91" s="1094" t="s">
        <v>271</v>
      </c>
      <c r="C91" s="1095"/>
      <c r="D91" s="1095"/>
      <c r="E91" s="1095"/>
      <c r="F91" s="1096"/>
    </row>
  </sheetData>
  <mergeCells count="59">
    <mergeCell ref="C17:F17"/>
    <mergeCell ref="D3:F3"/>
    <mergeCell ref="D4:F4"/>
    <mergeCell ref="D5:F5"/>
    <mergeCell ref="D6:F6"/>
    <mergeCell ref="C8:F8"/>
    <mergeCell ref="C9:F9"/>
    <mergeCell ref="C10:F10"/>
    <mergeCell ref="C12:D12"/>
    <mergeCell ref="C13:D13"/>
    <mergeCell ref="C14:D14"/>
    <mergeCell ref="C15:D15"/>
    <mergeCell ref="C18:F18"/>
    <mergeCell ref="E58:E59"/>
    <mergeCell ref="A57:B57"/>
    <mergeCell ref="A40:B40"/>
    <mergeCell ref="A41:B44"/>
    <mergeCell ref="C43:D43"/>
    <mergeCell ref="C44:D44"/>
    <mergeCell ref="C50:D50"/>
    <mergeCell ref="B33:C33"/>
    <mergeCell ref="B34:C34"/>
    <mergeCell ref="B35:C35"/>
    <mergeCell ref="A50:B50"/>
    <mergeCell ref="C40:D40"/>
    <mergeCell ref="C41:D41"/>
    <mergeCell ref="C42:D42"/>
    <mergeCell ref="B46:F46"/>
    <mergeCell ref="B48:F48"/>
    <mergeCell ref="A51:B51"/>
    <mergeCell ref="B53:F53"/>
    <mergeCell ref="C51:D51"/>
    <mergeCell ref="C76:D76"/>
    <mergeCell ref="B91:F91"/>
    <mergeCell ref="B55:F55"/>
    <mergeCell ref="C57:D57"/>
    <mergeCell ref="C58:D59"/>
    <mergeCell ref="A58:B59"/>
    <mergeCell ref="F58:F59"/>
    <mergeCell ref="B89:F89"/>
    <mergeCell ref="B62:F62"/>
    <mergeCell ref="B64:F64"/>
    <mergeCell ref="C66:D66"/>
    <mergeCell ref="C86:D86"/>
    <mergeCell ref="B71:F71"/>
    <mergeCell ref="A66:B66"/>
    <mergeCell ref="A76:B76"/>
    <mergeCell ref="B73:F73"/>
    <mergeCell ref="A85:B85"/>
    <mergeCell ref="A86:B86"/>
    <mergeCell ref="C68:D68"/>
    <mergeCell ref="C77:D77"/>
    <mergeCell ref="C78:D78"/>
    <mergeCell ref="A67:B68"/>
    <mergeCell ref="C67:D67"/>
    <mergeCell ref="A77:B78"/>
    <mergeCell ref="B81:F81"/>
    <mergeCell ref="B83:F83"/>
    <mergeCell ref="C85:D85"/>
  </mergeCells>
  <pageMargins left="0.7" right="0.7" top="0.75" bottom="0.75" header="0.3" footer="0.3"/>
  <pageSetup paperSize="9" scale="79" fitToHeight="0"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325"/>
  <sheetViews>
    <sheetView workbookViewId="0">
      <selection activeCell="C11" sqref="C11"/>
    </sheetView>
  </sheetViews>
  <sheetFormatPr defaultRowHeight="12.75" x14ac:dyDescent="0.2"/>
  <cols>
    <col min="1" max="1" width="25.5703125" customWidth="1"/>
    <col min="2" max="2" width="7.42578125" customWidth="1"/>
    <col min="4" max="4" width="21.5703125" customWidth="1"/>
    <col min="5" max="5" width="14" customWidth="1"/>
    <col min="6" max="6" width="17.2851562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customHeight="1" thickBot="1" x14ac:dyDescent="0.25">
      <c r="A5" s="73" t="s">
        <v>663</v>
      </c>
      <c r="B5" s="3"/>
      <c r="C5" s="677" t="s">
        <v>402</v>
      </c>
      <c r="D5" s="1119" t="s">
        <v>403</v>
      </c>
      <c r="E5" s="1120"/>
      <c r="F5" s="1121"/>
      <c r="G5" s="7"/>
      <c r="H5" s="7"/>
      <c r="I5" s="7"/>
    </row>
    <row r="6" spans="1:9" ht="13.5" thickBot="1" x14ac:dyDescent="0.25">
      <c r="A6" s="15" t="s">
        <v>27</v>
      </c>
      <c r="B6" s="3"/>
      <c r="C6" s="678" t="s">
        <v>404</v>
      </c>
      <c r="D6" s="1122" t="s">
        <v>416</v>
      </c>
      <c r="E6" s="1123"/>
      <c r="F6" s="1124"/>
      <c r="G6" s="7"/>
      <c r="H6" s="7"/>
      <c r="I6" s="7"/>
    </row>
    <row r="7" spans="1:9" ht="9.75" customHeight="1" thickBot="1" x14ac:dyDescent="0.25">
      <c r="A7" s="4"/>
      <c r="B7" s="3"/>
      <c r="C7" s="3"/>
      <c r="D7" s="3"/>
      <c r="E7" s="3"/>
      <c r="F7" s="3"/>
      <c r="G7" s="7"/>
      <c r="H7" s="7"/>
      <c r="I7" s="7"/>
    </row>
    <row r="8" spans="1:9" ht="13.5" thickBot="1" x14ac:dyDescent="0.25">
      <c r="A8" s="284" t="s">
        <v>21</v>
      </c>
      <c r="B8" s="3"/>
      <c r="C8" s="778" t="s">
        <v>416</v>
      </c>
      <c r="D8" s="779"/>
      <c r="E8" s="779"/>
      <c r="F8" s="780"/>
      <c r="G8" s="414"/>
      <c r="H8" s="7"/>
      <c r="I8" s="7"/>
    </row>
    <row r="9" spans="1:9" ht="13.5" thickBot="1" x14ac:dyDescent="0.25">
      <c r="A9" s="281" t="s">
        <v>683</v>
      </c>
      <c r="B9" s="3"/>
      <c r="C9" s="1126" t="s">
        <v>372</v>
      </c>
      <c r="D9" s="1127"/>
      <c r="E9" s="1127"/>
      <c r="F9" s="1128"/>
      <c r="G9" s="7"/>
      <c r="H9" s="7"/>
      <c r="I9" s="7"/>
    </row>
    <row r="10" spans="1:9" ht="13.5" thickBot="1" x14ac:dyDescent="0.25">
      <c r="A10" s="281" t="s">
        <v>26</v>
      </c>
      <c r="B10" s="3"/>
      <c r="C10" s="778" t="s">
        <v>979</v>
      </c>
      <c r="D10" s="779"/>
      <c r="E10" s="779"/>
      <c r="F10" s="780"/>
      <c r="G10" s="7"/>
      <c r="H10" s="7"/>
      <c r="I10" s="7"/>
    </row>
    <row r="11" spans="1:9" ht="8.25" customHeight="1"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5" customHeight="1" thickBot="1" x14ac:dyDescent="0.25">
      <c r="A13" s="286" t="s">
        <v>2</v>
      </c>
      <c r="B13" s="3"/>
      <c r="C13" s="1134">
        <v>352.46</v>
      </c>
      <c r="D13" s="1135"/>
      <c r="E13" s="3"/>
      <c r="F13" s="3"/>
      <c r="G13" s="7"/>
      <c r="H13" s="7"/>
      <c r="I13" s="7"/>
    </row>
    <row r="14" spans="1:9" ht="15.75" customHeight="1" thickBot="1" x14ac:dyDescent="0.25">
      <c r="A14" s="284" t="s">
        <v>279</v>
      </c>
      <c r="B14" s="3"/>
      <c r="C14" s="1134">
        <v>352.46</v>
      </c>
      <c r="D14" s="1135"/>
      <c r="E14" s="3"/>
      <c r="F14" s="3"/>
      <c r="G14" s="7"/>
      <c r="H14" s="7"/>
      <c r="I14" s="7"/>
    </row>
    <row r="15" spans="1:9" ht="13.5" thickBot="1" x14ac:dyDescent="0.25">
      <c r="A15" s="281" t="s">
        <v>1</v>
      </c>
      <c r="B15" s="3"/>
      <c r="C15" s="1145">
        <v>147.43600000000001</v>
      </c>
      <c r="D15" s="1146"/>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778" t="s">
        <v>967</v>
      </c>
      <c r="D17" s="779"/>
      <c r="E17" s="779"/>
      <c r="F17" s="780"/>
      <c r="G17" s="7"/>
      <c r="H17" s="7"/>
      <c r="I17" s="7"/>
    </row>
    <row r="18" spans="1:9" ht="13.5" thickBot="1" x14ac:dyDescent="0.25">
      <c r="A18" s="281" t="s">
        <v>19</v>
      </c>
      <c r="B18" s="3"/>
      <c r="C18" s="778" t="s">
        <v>968</v>
      </c>
      <c r="D18" s="779"/>
      <c r="E18" s="779"/>
      <c r="F18" s="780"/>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625" t="s">
        <v>23</v>
      </c>
      <c r="B22" s="419" t="s">
        <v>6</v>
      </c>
      <c r="C22" s="419" t="s">
        <v>7</v>
      </c>
      <c r="D22" s="419" t="s">
        <v>8</v>
      </c>
      <c r="E22" s="382" t="s">
        <v>9</v>
      </c>
      <c r="F22" s="383" t="s">
        <v>10</v>
      </c>
      <c r="G22" s="358"/>
      <c r="H22" s="358"/>
      <c r="I22" s="358"/>
    </row>
    <row r="23" spans="1:9" x14ac:dyDescent="0.2">
      <c r="A23" s="623"/>
      <c r="B23" s="88">
        <v>610</v>
      </c>
      <c r="C23" s="87"/>
      <c r="D23" s="88" t="s">
        <v>54</v>
      </c>
      <c r="E23" s="179">
        <v>241900</v>
      </c>
      <c r="F23" s="424">
        <v>99305</v>
      </c>
      <c r="G23" s="358"/>
      <c r="H23" s="358"/>
      <c r="I23" s="358"/>
    </row>
    <row r="24" spans="1:9" x14ac:dyDescent="0.2">
      <c r="A24" s="623"/>
      <c r="B24" s="88">
        <v>620</v>
      </c>
      <c r="C24" s="87"/>
      <c r="D24" s="88" t="s">
        <v>57</v>
      </c>
      <c r="E24" s="179">
        <v>86160</v>
      </c>
      <c r="F24" s="424">
        <v>34914</v>
      </c>
      <c r="G24" s="358"/>
      <c r="H24" s="358"/>
      <c r="I24" s="358"/>
    </row>
    <row r="25" spans="1:9" x14ac:dyDescent="0.2">
      <c r="A25" s="623"/>
      <c r="B25" s="176">
        <v>630</v>
      </c>
      <c r="C25" s="176"/>
      <c r="D25" s="176" t="s">
        <v>55</v>
      </c>
      <c r="E25" s="179">
        <v>24000</v>
      </c>
      <c r="F25" s="424">
        <v>13217</v>
      </c>
      <c r="G25" s="357"/>
      <c r="H25" s="359"/>
      <c r="I25" s="359"/>
    </row>
    <row r="26" spans="1:9" ht="13.5" thickBot="1" x14ac:dyDescent="0.25">
      <c r="A26" s="624"/>
      <c r="B26" s="263">
        <v>640</v>
      </c>
      <c r="C26" s="263"/>
      <c r="D26" s="263" t="s">
        <v>66</v>
      </c>
      <c r="E26" s="264">
        <v>400</v>
      </c>
      <c r="F26" s="422">
        <v>0</v>
      </c>
      <c r="G26" s="360"/>
      <c r="H26" s="361"/>
      <c r="I26" s="361"/>
    </row>
    <row r="27" spans="1:9" ht="13.5" thickBot="1" x14ac:dyDescent="0.25">
      <c r="A27" s="23" t="s">
        <v>11</v>
      </c>
      <c r="B27" s="24"/>
      <c r="C27" s="24"/>
      <c r="D27" s="24"/>
      <c r="E27" s="60">
        <f>SUM(E23:E26)</f>
        <v>352460</v>
      </c>
      <c r="F27" s="61">
        <f>SUM(F23:F26)</f>
        <v>147436</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352460</v>
      </c>
      <c r="F29" s="59">
        <f>F28+F27</f>
        <v>147436</v>
      </c>
      <c r="G29" s="357"/>
      <c r="H29" s="362"/>
      <c r="I29" s="362"/>
    </row>
    <row r="30" spans="1:9" x14ac:dyDescent="0.2">
      <c r="A30" s="625" t="s">
        <v>249</v>
      </c>
      <c r="B30" s="1147" t="s">
        <v>6</v>
      </c>
      <c r="C30" s="1148"/>
      <c r="D30" s="21" t="s">
        <v>250</v>
      </c>
      <c r="E30" s="21" t="s">
        <v>9</v>
      </c>
      <c r="F30" s="423" t="s">
        <v>10</v>
      </c>
      <c r="G30" s="357"/>
      <c r="H30" s="362"/>
      <c r="I30" s="362"/>
    </row>
    <row r="31" spans="1:9" x14ac:dyDescent="0.2">
      <c r="A31" s="629"/>
      <c r="B31" s="1149">
        <v>212</v>
      </c>
      <c r="C31" s="1150"/>
      <c r="D31" s="88" t="s">
        <v>375</v>
      </c>
      <c r="E31" s="130">
        <v>2090</v>
      </c>
      <c r="F31" s="421">
        <v>695</v>
      </c>
      <c r="G31" s="357"/>
      <c r="H31" s="362"/>
      <c r="I31" s="362"/>
    </row>
    <row r="32" spans="1:9" ht="13.5" thickBot="1" x14ac:dyDescent="0.25">
      <c r="A32" s="630"/>
      <c r="B32" s="1151">
        <v>292</v>
      </c>
      <c r="C32" s="1151"/>
      <c r="D32" s="415" t="s">
        <v>374</v>
      </c>
      <c r="E32" s="416"/>
      <c r="F32" s="626">
        <v>6576</v>
      </c>
      <c r="G32" s="357"/>
      <c r="H32" s="362"/>
      <c r="I32" s="362"/>
    </row>
    <row r="33" spans="1:9" ht="13.5" thickBot="1" x14ac:dyDescent="0.25">
      <c r="A33" s="23" t="s">
        <v>251</v>
      </c>
      <c r="B33" s="24"/>
      <c r="C33" s="24"/>
      <c r="D33" s="24"/>
      <c r="E33" s="60">
        <f>SUM(E30:E32)</f>
        <v>2090</v>
      </c>
      <c r="F33" s="61">
        <f>SUM(F30:F32)</f>
        <v>7271</v>
      </c>
      <c r="G33" s="357"/>
      <c r="H33" s="362"/>
      <c r="I33" s="362"/>
    </row>
    <row r="34" spans="1:9" ht="15.75" x14ac:dyDescent="0.25">
      <c r="A34" s="13" t="s">
        <v>14</v>
      </c>
      <c r="B34" s="283"/>
      <c r="C34" s="14"/>
      <c r="D34" s="14"/>
      <c r="E34" s="14"/>
      <c r="F34" s="14"/>
      <c r="G34" s="372"/>
      <c r="H34" s="372"/>
      <c r="I34" s="372"/>
    </row>
    <row r="35" spans="1:9" ht="9" customHeight="1" x14ac:dyDescent="0.2">
      <c r="A35" s="1"/>
      <c r="B35" s="47"/>
      <c r="G35" s="11"/>
      <c r="H35" s="11"/>
      <c r="I35" s="11"/>
    </row>
    <row r="36" spans="1:9" ht="22.5" customHeight="1" x14ac:dyDescent="0.2">
      <c r="A36" s="1097" t="s">
        <v>22</v>
      </c>
      <c r="B36" s="1097"/>
      <c r="C36" s="1097" t="s">
        <v>15</v>
      </c>
      <c r="D36" s="1097"/>
      <c r="E36" s="175" t="s">
        <v>943</v>
      </c>
      <c r="F36" s="29" t="s">
        <v>969</v>
      </c>
      <c r="G36" s="358"/>
      <c r="H36" s="358"/>
      <c r="I36" s="363"/>
    </row>
    <row r="37" spans="1:9" ht="25.5" customHeight="1" x14ac:dyDescent="0.2">
      <c r="A37" s="794" t="s">
        <v>684</v>
      </c>
      <c r="B37" s="794"/>
      <c r="C37" s="822" t="s">
        <v>409</v>
      </c>
      <c r="D37" s="822"/>
      <c r="E37" s="258" t="s">
        <v>417</v>
      </c>
      <c r="F37" s="631">
        <v>1</v>
      </c>
      <c r="G37" s="366"/>
      <c r="H37" s="367"/>
      <c r="I37" s="366"/>
    </row>
    <row r="38" spans="1:9" ht="12.75" customHeight="1" x14ac:dyDescent="0.2">
      <c r="A38" s="794"/>
      <c r="B38" s="794"/>
      <c r="C38" s="1125" t="s">
        <v>685</v>
      </c>
      <c r="D38" s="1125"/>
      <c r="E38" s="44">
        <v>95</v>
      </c>
      <c r="F38" s="631">
        <v>0.98</v>
      </c>
      <c r="G38" s="366"/>
      <c r="H38" s="367"/>
      <c r="I38" s="366"/>
    </row>
    <row r="39" spans="1:9" ht="14.25" customHeight="1" x14ac:dyDescent="0.2">
      <c r="A39" s="794"/>
      <c r="B39" s="794"/>
      <c r="C39" s="1125" t="s">
        <v>686</v>
      </c>
      <c r="D39" s="1125"/>
      <c r="E39" s="44">
        <v>70</v>
      </c>
      <c r="F39" s="631">
        <v>0.95</v>
      </c>
      <c r="G39" s="366"/>
      <c r="H39" s="367"/>
      <c r="I39" s="366"/>
    </row>
    <row r="40" spans="1:9" ht="24" customHeight="1" x14ac:dyDescent="0.2">
      <c r="A40" s="794"/>
      <c r="B40" s="794"/>
      <c r="C40" s="822" t="s">
        <v>410</v>
      </c>
      <c r="D40" s="822"/>
      <c r="E40" s="44">
        <v>90</v>
      </c>
      <c r="F40" s="631">
        <v>1</v>
      </c>
      <c r="G40" s="366"/>
      <c r="H40" s="367"/>
      <c r="I40" s="366"/>
    </row>
    <row r="41" spans="1:9" ht="15.75" customHeight="1" x14ac:dyDescent="0.2">
      <c r="A41" s="794"/>
      <c r="B41" s="794"/>
      <c r="C41" s="1125" t="s">
        <v>411</v>
      </c>
      <c r="D41" s="1125"/>
      <c r="E41" s="44">
        <v>80</v>
      </c>
      <c r="F41" s="391">
        <v>0.98</v>
      </c>
      <c r="G41" s="366"/>
      <c r="H41" s="367"/>
      <c r="I41" s="366"/>
    </row>
    <row r="42" spans="1:9" ht="22.5" customHeight="1" x14ac:dyDescent="0.2">
      <c r="A42" s="1136" t="s">
        <v>819</v>
      </c>
      <c r="B42" s="1137"/>
      <c r="C42" s="1154" t="s">
        <v>695</v>
      </c>
      <c r="D42" s="1155"/>
      <c r="E42" s="594">
        <v>28</v>
      </c>
      <c r="F42" s="44">
        <v>0</v>
      </c>
      <c r="G42" s="373"/>
      <c r="H42" s="373"/>
      <c r="I42" s="357"/>
    </row>
    <row r="43" spans="1:9" ht="24.75" customHeight="1" x14ac:dyDescent="0.2">
      <c r="A43" s="1136" t="s">
        <v>820</v>
      </c>
      <c r="B43" s="1137"/>
      <c r="C43" s="1152" t="s">
        <v>696</v>
      </c>
      <c r="D43" s="1153"/>
      <c r="E43" s="44">
        <v>0</v>
      </c>
      <c r="F43" s="44">
        <v>10</v>
      </c>
      <c r="G43" s="373"/>
      <c r="H43" s="373"/>
      <c r="I43" s="357"/>
    </row>
    <row r="44" spans="1:9" ht="32.25" customHeight="1" x14ac:dyDescent="0.2">
      <c r="A44" s="1136" t="s">
        <v>821</v>
      </c>
      <c r="B44" s="1137"/>
      <c r="C44" s="1152" t="s">
        <v>822</v>
      </c>
      <c r="D44" s="1153"/>
      <c r="E44" s="63" t="s">
        <v>823</v>
      </c>
      <c r="F44" s="754">
        <v>66</v>
      </c>
      <c r="G44" s="373"/>
      <c r="H44" s="373"/>
      <c r="I44" s="357"/>
    </row>
    <row r="45" spans="1:9" x14ac:dyDescent="0.2">
      <c r="A45" s="430"/>
      <c r="B45" s="430"/>
      <c r="C45" s="627"/>
      <c r="D45" s="627"/>
      <c r="E45" s="628"/>
      <c r="F45" s="615"/>
      <c r="G45" s="373"/>
      <c r="H45" s="373"/>
      <c r="I45" s="357"/>
    </row>
    <row r="46" spans="1:9" ht="12.75" customHeight="1" thickBot="1" x14ac:dyDescent="0.25">
      <c r="A46" s="6" t="s">
        <v>16</v>
      </c>
      <c r="E46" s="6"/>
      <c r="F46" s="620"/>
    </row>
    <row r="47" spans="1:9" ht="33.75" customHeight="1" x14ac:dyDescent="0.2">
      <c r="A47" s="1131" t="s">
        <v>17</v>
      </c>
      <c r="B47" s="1140" t="s">
        <v>687</v>
      </c>
      <c r="C47" s="1140"/>
      <c r="D47" s="1140"/>
      <c r="E47" s="1140"/>
      <c r="F47" s="1141"/>
    </row>
    <row r="48" spans="1:9" ht="24.75" customHeight="1" x14ac:dyDescent="0.2">
      <c r="A48" s="1132"/>
      <c r="B48" s="1138"/>
      <c r="C48" s="1138"/>
      <c r="D48" s="1138"/>
      <c r="E48" s="1138"/>
      <c r="F48" s="1139"/>
    </row>
    <row r="49" spans="1:6" ht="60.75" customHeight="1" x14ac:dyDescent="0.2">
      <c r="A49" s="1132"/>
      <c r="B49" s="1138" t="s">
        <v>970</v>
      </c>
      <c r="C49" s="1138"/>
      <c r="D49" s="1138"/>
      <c r="E49" s="1138"/>
      <c r="F49" s="1139"/>
    </row>
    <row r="50" spans="1:6" ht="76.5" customHeight="1" x14ac:dyDescent="0.2">
      <c r="A50" s="1132"/>
      <c r="B50" s="1138" t="s">
        <v>971</v>
      </c>
      <c r="C50" s="1138"/>
      <c r="D50" s="1138"/>
      <c r="E50" s="1138"/>
      <c r="F50" s="1139"/>
    </row>
    <row r="51" spans="1:6" ht="19.5" customHeight="1" x14ac:dyDescent="0.2">
      <c r="A51" s="1132"/>
      <c r="B51" s="1138" t="s">
        <v>972</v>
      </c>
      <c r="C51" s="1138"/>
      <c r="D51" s="1138"/>
      <c r="E51" s="1138"/>
      <c r="F51" s="1139"/>
    </row>
    <row r="52" spans="1:6" ht="50.25" customHeight="1" x14ac:dyDescent="0.2">
      <c r="A52" s="1132"/>
      <c r="B52" s="1142" t="s">
        <v>974</v>
      </c>
      <c r="C52" s="1143"/>
      <c r="D52" s="1143"/>
      <c r="E52" s="1143"/>
      <c r="F52" s="1144"/>
    </row>
    <row r="53" spans="1:6" ht="38.25" customHeight="1" thickBot="1" x14ac:dyDescent="0.25">
      <c r="A53" s="1133"/>
      <c r="B53" s="1129" t="s">
        <v>973</v>
      </c>
      <c r="C53" s="1129"/>
      <c r="D53" s="1129"/>
      <c r="E53" s="1129"/>
      <c r="F53" s="1130"/>
    </row>
    <row r="54" spans="1:6" ht="13.5" thickBot="1" x14ac:dyDescent="0.25">
      <c r="A54" s="3"/>
      <c r="F54" s="3"/>
    </row>
    <row r="55" spans="1:6" ht="24.75" thickBot="1" x14ac:dyDescent="0.25">
      <c r="A55" s="243" t="s">
        <v>29</v>
      </c>
      <c r="B55" s="1053" t="s">
        <v>975</v>
      </c>
      <c r="C55" s="807"/>
      <c r="D55" s="807"/>
      <c r="E55" s="807"/>
      <c r="F55" s="808"/>
    </row>
    <row r="56" spans="1:6" x14ac:dyDescent="0.2">
      <c r="A56" s="3"/>
      <c r="B56" s="3"/>
      <c r="C56" s="3"/>
      <c r="D56" s="3"/>
      <c r="E56" s="3"/>
      <c r="F56" s="3"/>
    </row>
    <row r="57" spans="1:6" x14ac:dyDescent="0.2">
      <c r="A57" s="3"/>
      <c r="B57" s="3"/>
      <c r="C57" s="3"/>
      <c r="D57" s="3"/>
      <c r="E57" s="3"/>
      <c r="F57" s="3"/>
    </row>
    <row r="58" spans="1:6" x14ac:dyDescent="0.2">
      <c r="A58" s="3"/>
      <c r="B58" s="3"/>
      <c r="C58" s="3"/>
      <c r="D58" s="3"/>
      <c r="E58" s="3"/>
      <c r="F58" s="3"/>
    </row>
    <row r="59" spans="1:6" x14ac:dyDescent="0.2">
      <c r="A59" s="3"/>
      <c r="B59" s="3"/>
      <c r="C59" s="3"/>
      <c r="D59" s="3"/>
      <c r="E59" s="3"/>
      <c r="F59" s="3"/>
    </row>
    <row r="60" spans="1:6" x14ac:dyDescent="0.2">
      <c r="A60" s="3"/>
      <c r="B60" s="3"/>
      <c r="C60" s="3"/>
      <c r="D60" s="3"/>
      <c r="E60" s="3"/>
      <c r="F60" s="3"/>
    </row>
    <row r="61" spans="1:6" x14ac:dyDescent="0.2">
      <c r="A61" s="3"/>
      <c r="B61" s="3"/>
      <c r="C61" s="3"/>
      <c r="D61" s="3"/>
      <c r="E61" s="3"/>
      <c r="F61" s="3"/>
    </row>
    <row r="62" spans="1:6" x14ac:dyDescent="0.2">
      <c r="A62" s="3"/>
      <c r="B62" s="3"/>
      <c r="C62" s="3"/>
      <c r="D62" s="3"/>
      <c r="E62" s="3"/>
      <c r="F62" s="3"/>
    </row>
    <row r="63" spans="1:6" x14ac:dyDescent="0.2">
      <c r="A63" s="3"/>
      <c r="B63" s="3"/>
      <c r="C63" s="3"/>
      <c r="D63" s="3"/>
      <c r="E63" s="3"/>
      <c r="F63" s="3"/>
    </row>
    <row r="64" spans="1:6"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c r="F304" s="3"/>
    </row>
    <row r="305" spans="1:6" x14ac:dyDescent="0.2">
      <c r="A305" s="3"/>
      <c r="B305" s="3"/>
      <c r="C305" s="3"/>
      <c r="D305" s="3"/>
      <c r="E305" s="3"/>
      <c r="F305" s="3"/>
    </row>
    <row r="306" spans="1:6" x14ac:dyDescent="0.2">
      <c r="A306" s="3"/>
      <c r="B306" s="3"/>
      <c r="C306" s="3"/>
      <c r="D306" s="3"/>
      <c r="E306" s="3"/>
    </row>
    <row r="307" spans="1:6" x14ac:dyDescent="0.2">
      <c r="A307" s="3"/>
      <c r="B307" s="3"/>
      <c r="C307" s="3"/>
      <c r="D307" s="3"/>
      <c r="E307" s="3"/>
    </row>
    <row r="308" spans="1:6" x14ac:dyDescent="0.2">
      <c r="A308" s="3"/>
      <c r="B308" s="3"/>
      <c r="C308" s="3"/>
      <c r="D308" s="3"/>
      <c r="E308" s="3"/>
    </row>
    <row r="309" spans="1:6" x14ac:dyDescent="0.2">
      <c r="A309" s="3"/>
      <c r="B309" s="3"/>
      <c r="C309" s="3"/>
      <c r="D309" s="3"/>
      <c r="E309" s="3"/>
    </row>
    <row r="310" spans="1:6" x14ac:dyDescent="0.2">
      <c r="A310" s="3"/>
      <c r="B310" s="3"/>
      <c r="C310" s="3"/>
      <c r="D310" s="3"/>
      <c r="E310" s="3"/>
    </row>
    <row r="311" spans="1:6" x14ac:dyDescent="0.2">
      <c r="A311" s="3"/>
      <c r="B311" s="3"/>
      <c r="C311" s="3"/>
      <c r="D311" s="3"/>
      <c r="E311" s="3"/>
    </row>
    <row r="312" spans="1:6" x14ac:dyDescent="0.2">
      <c r="A312" s="3"/>
      <c r="B312" s="3"/>
      <c r="C312" s="3"/>
      <c r="D312" s="3"/>
      <c r="E312" s="3"/>
    </row>
    <row r="313" spans="1:6" x14ac:dyDescent="0.2">
      <c r="B313" s="3"/>
      <c r="C313" s="3"/>
      <c r="D313" s="3"/>
      <c r="E313" s="3"/>
    </row>
    <row r="314" spans="1:6" x14ac:dyDescent="0.2">
      <c r="B314" s="3"/>
      <c r="C314" s="3"/>
      <c r="D314" s="3"/>
      <c r="E314" s="3"/>
    </row>
    <row r="315" spans="1:6" x14ac:dyDescent="0.2">
      <c r="B315" s="3"/>
      <c r="C315" s="3"/>
      <c r="D315" s="3"/>
      <c r="E315" s="3"/>
    </row>
    <row r="316" spans="1:6" x14ac:dyDescent="0.2">
      <c r="B316" s="3"/>
      <c r="C316" s="3"/>
      <c r="D316" s="3"/>
      <c r="E316" s="3"/>
    </row>
    <row r="317" spans="1:6" x14ac:dyDescent="0.2">
      <c r="B317" s="3"/>
      <c r="C317" s="3"/>
      <c r="D317" s="3"/>
      <c r="E317" s="3"/>
    </row>
    <row r="318" spans="1:6" x14ac:dyDescent="0.2">
      <c r="B318" s="3"/>
      <c r="C318" s="3"/>
      <c r="D318" s="3"/>
      <c r="E318" s="3"/>
    </row>
    <row r="319" spans="1:6" x14ac:dyDescent="0.2">
      <c r="E319" s="3"/>
    </row>
    <row r="320" spans="1:6" x14ac:dyDescent="0.2">
      <c r="E320" s="3"/>
    </row>
    <row r="321" spans="5:5" x14ac:dyDescent="0.2">
      <c r="E321" s="3"/>
    </row>
    <row r="322" spans="5:5" x14ac:dyDescent="0.2">
      <c r="E322" s="3"/>
    </row>
    <row r="323" spans="5:5" x14ac:dyDescent="0.2">
      <c r="E323" s="3"/>
    </row>
    <row r="324" spans="5:5" x14ac:dyDescent="0.2">
      <c r="E324" s="3"/>
    </row>
    <row r="325" spans="5:5" x14ac:dyDescent="0.2">
      <c r="E325" s="3"/>
    </row>
  </sheetData>
  <mergeCells count="38">
    <mergeCell ref="B52:F52"/>
    <mergeCell ref="B55:F55"/>
    <mergeCell ref="C14:D14"/>
    <mergeCell ref="C15:D15"/>
    <mergeCell ref="C17:F17"/>
    <mergeCell ref="C18:F18"/>
    <mergeCell ref="B30:C30"/>
    <mergeCell ref="C39:D39"/>
    <mergeCell ref="C40:D40"/>
    <mergeCell ref="B31:C31"/>
    <mergeCell ref="A37:B41"/>
    <mergeCell ref="B32:C32"/>
    <mergeCell ref="A44:B44"/>
    <mergeCell ref="C43:D43"/>
    <mergeCell ref="C44:D44"/>
    <mergeCell ref="C42:D42"/>
    <mergeCell ref="C41:D41"/>
    <mergeCell ref="C9:F9"/>
    <mergeCell ref="A36:B36"/>
    <mergeCell ref="B53:F53"/>
    <mergeCell ref="A47:A53"/>
    <mergeCell ref="C13:D13"/>
    <mergeCell ref="C36:D36"/>
    <mergeCell ref="C37:D37"/>
    <mergeCell ref="C38:D38"/>
    <mergeCell ref="A43:B43"/>
    <mergeCell ref="B51:F51"/>
    <mergeCell ref="B47:F48"/>
    <mergeCell ref="B49:F49"/>
    <mergeCell ref="B50:F50"/>
    <mergeCell ref="A42:B42"/>
    <mergeCell ref="C10:F10"/>
    <mergeCell ref="C12:D12"/>
    <mergeCell ref="D3:F3"/>
    <mergeCell ref="D4:F4"/>
    <mergeCell ref="D5:F5"/>
    <mergeCell ref="D6:F6"/>
    <mergeCell ref="C8:F8"/>
  </mergeCells>
  <pageMargins left="0.7" right="0.7" top="0.75" bottom="0.75" header="0.3" footer="0.3"/>
  <pageSetup paperSize="9" scale="9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43"/>
  <sheetViews>
    <sheetView showGridLines="0" workbookViewId="0">
      <selection activeCell="B39" sqref="B39:F41"/>
    </sheetView>
  </sheetViews>
  <sheetFormatPr defaultRowHeight="12.75" x14ac:dyDescent="0.2"/>
  <cols>
    <col min="1" max="1" width="23.28515625" customWidth="1"/>
    <col min="2" max="2" width="5.5703125" customWidth="1"/>
    <col min="3" max="3" width="11.85546875" customWidth="1"/>
    <col min="4" max="4" width="23.42578125"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663</v>
      </c>
      <c r="B5" s="3"/>
      <c r="C5" s="42" t="s">
        <v>151</v>
      </c>
      <c r="D5" s="36" t="s">
        <v>515</v>
      </c>
      <c r="E5" s="37"/>
      <c r="F5" s="38"/>
    </row>
    <row r="6" spans="1:8" ht="13.5" thickBot="1" x14ac:dyDescent="0.25">
      <c r="A6" s="4"/>
      <c r="B6" s="3"/>
      <c r="C6" s="3"/>
      <c r="D6" s="3"/>
      <c r="E6" s="3"/>
      <c r="F6" s="3"/>
    </row>
    <row r="7" spans="1:8" ht="13.5" thickBot="1" x14ac:dyDescent="0.25">
      <c r="A7" s="15" t="s">
        <v>21</v>
      </c>
      <c r="B7" s="3"/>
      <c r="C7" s="9" t="s">
        <v>154</v>
      </c>
      <c r="D7" s="8"/>
      <c r="E7" s="8"/>
      <c r="F7" s="53"/>
    </row>
    <row r="8" spans="1:8" ht="13.5" thickBot="1" x14ac:dyDescent="0.25">
      <c r="A8" s="16" t="s">
        <v>42</v>
      </c>
      <c r="B8" s="3"/>
      <c r="C8" s="778" t="s">
        <v>48</v>
      </c>
      <c r="D8" s="779"/>
      <c r="E8" s="779"/>
      <c r="F8" s="780"/>
    </row>
    <row r="9" spans="1:8" ht="13.5" thickBot="1" x14ac:dyDescent="0.25">
      <c r="A9" s="16" t="s">
        <v>26</v>
      </c>
      <c r="B9" s="3"/>
      <c r="C9" s="778" t="s">
        <v>153</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7.5</v>
      </c>
      <c r="D12" s="784"/>
      <c r="E12" s="3"/>
      <c r="F12" s="3"/>
    </row>
    <row r="13" spans="1:8" ht="13.5" thickBot="1" x14ac:dyDescent="0.25">
      <c r="A13" s="15" t="s">
        <v>20</v>
      </c>
      <c r="B13" s="3"/>
      <c r="C13" s="783">
        <v>7.5</v>
      </c>
      <c r="D13" s="784"/>
      <c r="E13" s="3"/>
      <c r="F13" s="3"/>
    </row>
    <row r="14" spans="1:8" ht="13.5" thickBot="1" x14ac:dyDescent="0.25">
      <c r="A14" s="16" t="s">
        <v>1</v>
      </c>
      <c r="B14" s="3"/>
      <c r="C14" s="778">
        <v>1.85</v>
      </c>
      <c r="D14" s="780"/>
      <c r="E14" s="3"/>
      <c r="F14" s="3"/>
    </row>
    <row r="15" spans="1:8" ht="3" customHeight="1" thickBot="1" x14ac:dyDescent="0.25">
      <c r="A15" s="10"/>
      <c r="B15" s="3"/>
      <c r="C15" s="12"/>
      <c r="D15" s="12"/>
      <c r="E15" s="11"/>
      <c r="F15" s="11"/>
    </row>
    <row r="16" spans="1:8" ht="13.5" thickBot="1" x14ac:dyDescent="0.25">
      <c r="A16" s="15" t="s">
        <v>18</v>
      </c>
      <c r="B16" s="11"/>
      <c r="C16" s="778" t="s">
        <v>1142</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v>7500</v>
      </c>
      <c r="F22" s="55">
        <v>0</v>
      </c>
    </row>
    <row r="23" spans="1:8" ht="13.5" thickBot="1" x14ac:dyDescent="0.25">
      <c r="A23" s="23" t="s">
        <v>11</v>
      </c>
      <c r="B23" s="24"/>
      <c r="C23" s="24"/>
      <c r="D23" s="24"/>
      <c r="E23" s="61">
        <f>SUM(E22:E22)</f>
        <v>7500</v>
      </c>
      <c r="F23" s="61">
        <f>SUM(F22:F22)</f>
        <v>0</v>
      </c>
    </row>
    <row r="24" spans="1:8" ht="13.5" thickBot="1" x14ac:dyDescent="0.25">
      <c r="A24" s="33" t="s">
        <v>12</v>
      </c>
      <c r="B24" s="31"/>
      <c r="C24" s="31"/>
      <c r="D24" s="31"/>
      <c r="E24" s="56">
        <v>0</v>
      </c>
      <c r="F24" s="57">
        <v>1850</v>
      </c>
    </row>
    <row r="25" spans="1:8" ht="13.5" thickBot="1" x14ac:dyDescent="0.25">
      <c r="A25" s="26" t="s">
        <v>13</v>
      </c>
      <c r="B25" s="24"/>
      <c r="C25" s="24"/>
      <c r="D25" s="24"/>
      <c r="E25" s="58">
        <f>E24+E23</f>
        <v>7500</v>
      </c>
      <c r="F25" s="58">
        <f>F24+F23</f>
        <v>1850</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795" t="s">
        <v>22</v>
      </c>
      <c r="B30" s="797"/>
      <c r="C30" s="795" t="s">
        <v>15</v>
      </c>
      <c r="D30" s="797"/>
      <c r="E30" s="175" t="s">
        <v>910</v>
      </c>
      <c r="F30" s="29" t="s">
        <v>909</v>
      </c>
    </row>
    <row r="31" spans="1:8" ht="37.5" customHeight="1" x14ac:dyDescent="0.2">
      <c r="A31" s="788" t="s">
        <v>156</v>
      </c>
      <c r="B31" s="790"/>
      <c r="C31" s="802" t="s">
        <v>157</v>
      </c>
      <c r="D31" s="804"/>
      <c r="E31" s="44">
        <v>2</v>
      </c>
      <c r="F31" s="63">
        <v>4</v>
      </c>
    </row>
    <row r="32" spans="1:8" ht="31.5" customHeight="1" x14ac:dyDescent="0.2">
      <c r="A32" s="820"/>
      <c r="B32" s="821"/>
      <c r="C32" s="802" t="s">
        <v>158</v>
      </c>
      <c r="D32" s="804"/>
      <c r="E32" s="208">
        <v>2</v>
      </c>
      <c r="F32" s="209" t="s">
        <v>1008</v>
      </c>
    </row>
    <row r="33" spans="1:8" ht="27.75" customHeight="1" x14ac:dyDescent="0.2">
      <c r="A33" s="791"/>
      <c r="B33" s="793"/>
      <c r="C33" s="802" t="s">
        <v>159</v>
      </c>
      <c r="D33" s="804"/>
      <c r="E33" s="207">
        <v>0.5</v>
      </c>
      <c r="F33" s="207">
        <v>0.5</v>
      </c>
    </row>
    <row r="34" spans="1:8" ht="60" customHeight="1" x14ac:dyDescent="0.2">
      <c r="A34" s="816" t="s">
        <v>161</v>
      </c>
      <c r="B34" s="817"/>
      <c r="C34" s="802" t="s">
        <v>516</v>
      </c>
      <c r="D34" s="804"/>
      <c r="E34" s="565">
        <v>8</v>
      </c>
      <c r="F34" s="338">
        <v>6</v>
      </c>
    </row>
    <row r="35" spans="1:8" ht="27.75" customHeight="1" x14ac:dyDescent="0.2">
      <c r="A35" s="794" t="s">
        <v>162</v>
      </c>
      <c r="B35" s="794"/>
      <c r="C35" s="822" t="s">
        <v>518</v>
      </c>
      <c r="D35" s="822"/>
      <c r="E35" s="207" t="s">
        <v>33</v>
      </c>
      <c r="F35" s="207" t="s">
        <v>33</v>
      </c>
    </row>
    <row r="36" spans="1:8" ht="27.75" customHeight="1" x14ac:dyDescent="0.2">
      <c r="A36" s="794"/>
      <c r="B36" s="794"/>
      <c r="C36" s="802" t="s">
        <v>517</v>
      </c>
      <c r="D36" s="804"/>
      <c r="E36" s="207" t="s">
        <v>33</v>
      </c>
      <c r="F36" s="207" t="s">
        <v>33</v>
      </c>
    </row>
    <row r="37" spans="1:8" ht="27.75" customHeight="1" x14ac:dyDescent="0.2">
      <c r="A37" s="794"/>
      <c r="B37" s="794"/>
      <c r="C37" s="822" t="s">
        <v>519</v>
      </c>
      <c r="D37" s="822"/>
      <c r="E37" s="207" t="s">
        <v>33</v>
      </c>
      <c r="F37" s="207" t="s">
        <v>33</v>
      </c>
    </row>
    <row r="38" spans="1:8" ht="17.25" customHeight="1" x14ac:dyDescent="0.2">
      <c r="A38" s="6" t="s">
        <v>16</v>
      </c>
      <c r="E38" s="20"/>
      <c r="F38" s="20"/>
    </row>
    <row r="39" spans="1:8" ht="409.5" customHeight="1" x14ac:dyDescent="0.2">
      <c r="A39" s="818" t="s">
        <v>17</v>
      </c>
      <c r="B39" s="823" t="s">
        <v>1143</v>
      </c>
      <c r="C39" s="824"/>
      <c r="D39" s="824"/>
      <c r="E39" s="824"/>
      <c r="F39" s="825"/>
      <c r="G39" s="19"/>
      <c r="H39" s="19"/>
    </row>
    <row r="40" spans="1:8" ht="409.5" customHeight="1" x14ac:dyDescent="0.2">
      <c r="A40" s="819"/>
      <c r="B40" s="826"/>
      <c r="C40" s="827"/>
      <c r="D40" s="827"/>
      <c r="E40" s="827"/>
      <c r="F40" s="828"/>
    </row>
    <row r="41" spans="1:8" ht="320.25" customHeight="1" x14ac:dyDescent="0.2">
      <c r="A41" s="411"/>
      <c r="B41" s="829"/>
      <c r="C41" s="830"/>
      <c r="D41" s="830"/>
      <c r="E41" s="830"/>
      <c r="F41" s="831"/>
    </row>
    <row r="43" spans="1:8" ht="22.5" x14ac:dyDescent="0.2">
      <c r="A43" s="411" t="s">
        <v>29</v>
      </c>
      <c r="B43" s="813"/>
      <c r="C43" s="814"/>
      <c r="D43" s="814"/>
      <c r="E43" s="814"/>
      <c r="F43" s="815"/>
    </row>
  </sheetData>
  <mergeCells count="23">
    <mergeCell ref="C14:D14"/>
    <mergeCell ref="C16:F16"/>
    <mergeCell ref="C17:F17"/>
    <mergeCell ref="C30:D30"/>
    <mergeCell ref="A30:B30"/>
    <mergeCell ref="C8:F8"/>
    <mergeCell ref="C9:F9"/>
    <mergeCell ref="C11:D11"/>
    <mergeCell ref="C12:D12"/>
    <mergeCell ref="C13:D13"/>
    <mergeCell ref="B43:F43"/>
    <mergeCell ref="A34:B34"/>
    <mergeCell ref="C34:D34"/>
    <mergeCell ref="A39:A40"/>
    <mergeCell ref="A31:B33"/>
    <mergeCell ref="C33:D33"/>
    <mergeCell ref="A35:B37"/>
    <mergeCell ref="C35:D35"/>
    <mergeCell ref="C37:D37"/>
    <mergeCell ref="C36:D36"/>
    <mergeCell ref="B39:F41"/>
    <mergeCell ref="C31:D31"/>
    <mergeCell ref="C32:D32"/>
  </mergeCells>
  <pageMargins left="0.7" right="0.7" top="0.75" bottom="0.75" header="0.3" footer="0.3"/>
  <pageSetup paperSize="9" scale="91" fitToHeight="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328"/>
  <sheetViews>
    <sheetView topLeftCell="A34" workbookViewId="0">
      <selection activeCell="B50" sqref="B50"/>
    </sheetView>
  </sheetViews>
  <sheetFormatPr defaultRowHeight="12.75" x14ac:dyDescent="0.2"/>
  <cols>
    <col min="1" max="1" width="25.5703125" customWidth="1"/>
    <col min="2" max="2" width="7.42578125" customWidth="1"/>
    <col min="4" max="4" width="15.85546875" customWidth="1"/>
    <col min="5" max="5" width="16.85546875" customWidth="1"/>
    <col min="6" max="6" width="24.710937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customHeight="1" thickBot="1" x14ac:dyDescent="0.25">
      <c r="A5" s="73" t="s">
        <v>663</v>
      </c>
      <c r="B5" s="3"/>
      <c r="C5" s="677" t="s">
        <v>402</v>
      </c>
      <c r="D5" s="1119" t="s">
        <v>403</v>
      </c>
      <c r="E5" s="1120"/>
      <c r="F5" s="1121"/>
      <c r="G5" s="7"/>
      <c r="H5" s="7"/>
      <c r="I5" s="7"/>
    </row>
    <row r="6" spans="1:9" ht="27" customHeight="1" thickBot="1" x14ac:dyDescent="0.25">
      <c r="A6" s="15" t="s">
        <v>27</v>
      </c>
      <c r="B6" s="3"/>
      <c r="C6" s="693" t="s">
        <v>777</v>
      </c>
      <c r="D6" s="1122" t="s">
        <v>778</v>
      </c>
      <c r="E6" s="1123"/>
      <c r="F6" s="1124"/>
      <c r="G6" s="7"/>
      <c r="H6" s="7"/>
      <c r="I6" s="7"/>
    </row>
    <row r="7" spans="1:9" ht="9.75" customHeight="1" thickBot="1" x14ac:dyDescent="0.25">
      <c r="A7" s="4"/>
      <c r="B7" s="3"/>
      <c r="C7" s="3"/>
      <c r="D7" s="3"/>
      <c r="E7" s="3"/>
      <c r="F7" s="3"/>
      <c r="G7" s="7"/>
      <c r="H7" s="7"/>
      <c r="I7" s="7"/>
    </row>
    <row r="8" spans="1:9" ht="13.5" thickBot="1" x14ac:dyDescent="0.25">
      <c r="A8" s="284" t="s">
        <v>21</v>
      </c>
      <c r="B8" s="3"/>
      <c r="C8" s="1175" t="s">
        <v>779</v>
      </c>
      <c r="D8" s="1176"/>
      <c r="E8" s="1176"/>
      <c r="F8" s="1177"/>
      <c r="G8" s="414"/>
      <c r="H8" s="7"/>
      <c r="I8" s="7"/>
    </row>
    <row r="9" spans="1:9" ht="23.25" customHeight="1" thickBot="1" x14ac:dyDescent="0.25">
      <c r="A9" s="281" t="s">
        <v>25</v>
      </c>
      <c r="B9" s="3"/>
      <c r="C9" s="1126" t="s">
        <v>372</v>
      </c>
      <c r="D9" s="1127"/>
      <c r="E9" s="1127"/>
      <c r="F9" s="1128"/>
      <c r="G9" s="7"/>
      <c r="H9" s="7"/>
      <c r="I9" s="7"/>
    </row>
    <row r="10" spans="1:9" ht="13.5" thickBot="1" x14ac:dyDescent="0.25">
      <c r="A10" s="281" t="s">
        <v>26</v>
      </c>
      <c r="B10" s="3"/>
      <c r="C10" s="1172" t="s">
        <v>880</v>
      </c>
      <c r="D10" s="1173"/>
      <c r="E10" s="1173"/>
      <c r="F10" s="1173"/>
      <c r="G10" s="1174"/>
      <c r="H10" s="7"/>
      <c r="I10" s="7"/>
    </row>
    <row r="11" spans="1:9" ht="8.25" customHeight="1"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5" customHeight="1" thickBot="1" x14ac:dyDescent="0.25">
      <c r="A13" s="286" t="s">
        <v>2</v>
      </c>
      <c r="B13" s="3"/>
      <c r="C13" s="1134">
        <v>690.72</v>
      </c>
      <c r="D13" s="780"/>
      <c r="E13" s="3"/>
      <c r="F13" s="3"/>
      <c r="G13" s="7"/>
      <c r="H13" s="7"/>
      <c r="I13" s="7"/>
    </row>
    <row r="14" spans="1:9" ht="15.75" customHeight="1" thickBot="1" x14ac:dyDescent="0.25">
      <c r="A14" s="284" t="s">
        <v>279</v>
      </c>
      <c r="B14" s="3"/>
      <c r="C14" s="1134">
        <v>690.72</v>
      </c>
      <c r="D14" s="780"/>
      <c r="E14" s="3"/>
      <c r="F14" s="3"/>
      <c r="G14" s="7"/>
      <c r="H14" s="7"/>
      <c r="I14" s="7"/>
    </row>
    <row r="15" spans="1:9" ht="13.5" thickBot="1" x14ac:dyDescent="0.25">
      <c r="A15" s="281" t="s">
        <v>1</v>
      </c>
      <c r="B15" s="3"/>
      <c r="C15" s="1145">
        <v>293.34699999999998</v>
      </c>
      <c r="D15" s="1171"/>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778" t="s">
        <v>950</v>
      </c>
      <c r="D17" s="779"/>
      <c r="E17" s="779"/>
      <c r="F17" s="780"/>
      <c r="G17" s="7"/>
      <c r="H17" s="7"/>
      <c r="I17" s="7"/>
    </row>
    <row r="18" spans="1:9" ht="13.5" thickBot="1" x14ac:dyDescent="0.25">
      <c r="A18" s="281" t="s">
        <v>19</v>
      </c>
      <c r="B18" s="3"/>
      <c r="C18" s="778" t="s">
        <v>951</v>
      </c>
      <c r="D18" s="779"/>
      <c r="E18" s="779"/>
      <c r="F18" s="780"/>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1160" t="s">
        <v>23</v>
      </c>
      <c r="B22" s="419" t="s">
        <v>6</v>
      </c>
      <c r="C22" s="419" t="s">
        <v>7</v>
      </c>
      <c r="D22" s="419" t="s">
        <v>8</v>
      </c>
      <c r="E22" s="419" t="s">
        <v>9</v>
      </c>
      <c r="F22" s="420" t="s">
        <v>10</v>
      </c>
      <c r="G22" s="358"/>
      <c r="H22" s="358"/>
      <c r="I22" s="358"/>
    </row>
    <row r="23" spans="1:9" x14ac:dyDescent="0.2">
      <c r="A23" s="1161"/>
      <c r="B23" s="88">
        <v>610</v>
      </c>
      <c r="C23" s="87"/>
      <c r="D23" s="88" t="s">
        <v>54</v>
      </c>
      <c r="E23" s="130">
        <v>459600</v>
      </c>
      <c r="F23" s="421">
        <v>187645</v>
      </c>
      <c r="G23" s="358"/>
      <c r="H23" s="358"/>
      <c r="I23" s="358"/>
    </row>
    <row r="24" spans="1:9" x14ac:dyDescent="0.2">
      <c r="A24" s="1161"/>
      <c r="B24" s="88">
        <v>620</v>
      </c>
      <c r="C24" s="87"/>
      <c r="D24" s="88" t="s">
        <v>57</v>
      </c>
      <c r="E24" s="130">
        <v>168120</v>
      </c>
      <c r="F24" s="421">
        <v>76724</v>
      </c>
      <c r="G24" s="358"/>
      <c r="H24" s="427"/>
      <c r="I24" s="358"/>
    </row>
    <row r="25" spans="1:9" x14ac:dyDescent="0.2">
      <c r="A25" s="1161"/>
      <c r="B25" s="176">
        <v>630</v>
      </c>
      <c r="C25" s="176"/>
      <c r="D25" s="176" t="s">
        <v>55</v>
      </c>
      <c r="E25" s="179">
        <v>60000</v>
      </c>
      <c r="F25" s="422">
        <v>28514</v>
      </c>
      <c r="G25" s="357"/>
      <c r="H25" s="359"/>
      <c r="I25" s="359"/>
    </row>
    <row r="26" spans="1:9" ht="13.5" thickBot="1" x14ac:dyDescent="0.25">
      <c r="A26" s="1162"/>
      <c r="B26" s="263">
        <v>640</v>
      </c>
      <c r="C26" s="263"/>
      <c r="D26" s="263" t="s">
        <v>66</v>
      </c>
      <c r="E26" s="264">
        <v>3000</v>
      </c>
      <c r="F26" s="422">
        <v>464</v>
      </c>
      <c r="G26" s="360"/>
      <c r="H26" s="361"/>
      <c r="I26" s="361"/>
    </row>
    <row r="27" spans="1:9" ht="13.5" thickBot="1" x14ac:dyDescent="0.25">
      <c r="A27" s="23" t="s">
        <v>11</v>
      </c>
      <c r="B27" s="24"/>
      <c r="C27" s="24"/>
      <c r="D27" s="24"/>
      <c r="E27" s="60">
        <f>SUM(E23:E26)</f>
        <v>690720</v>
      </c>
      <c r="F27" s="61">
        <f>SUM(F23:F26)</f>
        <v>293347</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690720</v>
      </c>
      <c r="F29" s="59">
        <f>F28+F27</f>
        <v>293347</v>
      </c>
      <c r="G29" s="357"/>
      <c r="H29" s="362"/>
      <c r="I29" s="362"/>
    </row>
    <row r="30" spans="1:9" x14ac:dyDescent="0.2">
      <c r="A30" s="1163" t="s">
        <v>249</v>
      </c>
      <c r="B30" s="1147" t="s">
        <v>6</v>
      </c>
      <c r="C30" s="1148"/>
      <c r="D30" s="21" t="s">
        <v>250</v>
      </c>
      <c r="E30" s="21" t="s">
        <v>9</v>
      </c>
      <c r="F30" s="423" t="s">
        <v>10</v>
      </c>
      <c r="G30" s="357"/>
      <c r="H30" s="362"/>
      <c r="I30" s="362"/>
    </row>
    <row r="31" spans="1:9" x14ac:dyDescent="0.2">
      <c r="A31" s="1164"/>
      <c r="B31" s="1149"/>
      <c r="C31" s="1150"/>
      <c r="D31" s="88"/>
      <c r="E31" s="130"/>
      <c r="F31" s="421"/>
      <c r="G31" s="357"/>
      <c r="H31" s="362"/>
      <c r="I31" s="362"/>
    </row>
    <row r="32" spans="1:9" x14ac:dyDescent="0.2">
      <c r="A32" s="1164"/>
      <c r="B32" s="1166">
        <v>212</v>
      </c>
      <c r="C32" s="1167"/>
      <c r="D32" s="176" t="s">
        <v>780</v>
      </c>
      <c r="E32" s="179">
        <v>2300</v>
      </c>
      <c r="F32" s="424">
        <v>647</v>
      </c>
      <c r="G32" s="357"/>
      <c r="H32" s="362"/>
      <c r="I32" s="362"/>
    </row>
    <row r="33" spans="1:9" x14ac:dyDescent="0.2">
      <c r="A33" s="1164"/>
      <c r="B33" s="1168">
        <v>292</v>
      </c>
      <c r="C33" s="1168"/>
      <c r="D33" s="260" t="s">
        <v>881</v>
      </c>
      <c r="E33" s="261">
        <v>3700</v>
      </c>
      <c r="F33" s="425">
        <v>785</v>
      </c>
      <c r="G33" s="357"/>
      <c r="H33" s="362"/>
      <c r="I33" s="362"/>
    </row>
    <row r="34" spans="1:9" ht="13.5" thickBot="1" x14ac:dyDescent="0.25">
      <c r="A34" s="1165"/>
      <c r="B34" s="1169">
        <v>223</v>
      </c>
      <c r="C34" s="1170"/>
      <c r="D34" s="415" t="s">
        <v>952</v>
      </c>
      <c r="E34" s="416">
        <v>0</v>
      </c>
      <c r="F34" s="426">
        <v>362</v>
      </c>
      <c r="G34" s="357"/>
      <c r="H34" s="362"/>
      <c r="I34" s="362"/>
    </row>
    <row r="35" spans="1:9" ht="13.5" thickBot="1" x14ac:dyDescent="0.25">
      <c r="A35" s="23" t="s">
        <v>251</v>
      </c>
      <c r="B35" s="24"/>
      <c r="C35" s="24"/>
      <c r="D35" s="24"/>
      <c r="E35" s="60">
        <f>SUM(E30:E34)</f>
        <v>6000</v>
      </c>
      <c r="F35" s="61">
        <f>SUM(F30:F34)</f>
        <v>1794</v>
      </c>
      <c r="G35" s="357"/>
      <c r="H35" s="362"/>
      <c r="I35" s="362"/>
    </row>
    <row r="36" spans="1:9" ht="15.75" x14ac:dyDescent="0.25">
      <c r="A36" s="13" t="s">
        <v>14</v>
      </c>
      <c r="B36" s="283"/>
      <c r="C36" s="14"/>
      <c r="D36" s="14"/>
      <c r="E36" s="14"/>
      <c r="F36" s="14"/>
      <c r="G36" s="372"/>
      <c r="H36" s="372"/>
      <c r="I36" s="372"/>
    </row>
    <row r="37" spans="1:9" ht="9" customHeight="1" x14ac:dyDescent="0.2">
      <c r="A37" s="1"/>
      <c r="B37" s="47"/>
      <c r="G37" s="11"/>
      <c r="H37" s="11"/>
      <c r="I37" s="11"/>
    </row>
    <row r="38" spans="1:9" ht="22.5" customHeight="1" x14ac:dyDescent="0.2">
      <c r="A38" s="377" t="s">
        <v>22</v>
      </c>
      <c r="B38" s="1097" t="s">
        <v>15</v>
      </c>
      <c r="C38" s="1097"/>
      <c r="D38" s="1097"/>
      <c r="E38" s="175" t="s">
        <v>910</v>
      </c>
      <c r="F38" s="175" t="s">
        <v>934</v>
      </c>
      <c r="G38" s="358"/>
      <c r="H38" s="358"/>
      <c r="I38" s="363"/>
    </row>
    <row r="39" spans="1:9" ht="25.5" customHeight="1" x14ac:dyDescent="0.2">
      <c r="A39" s="794" t="s">
        <v>408</v>
      </c>
      <c r="B39" s="802" t="s">
        <v>409</v>
      </c>
      <c r="C39" s="803"/>
      <c r="D39" s="804"/>
      <c r="E39" s="258" t="s">
        <v>640</v>
      </c>
      <c r="F39" s="741">
        <v>96</v>
      </c>
      <c r="G39" s="366"/>
      <c r="H39" s="367"/>
      <c r="I39" s="366"/>
    </row>
    <row r="40" spans="1:9" ht="12.75" customHeight="1" x14ac:dyDescent="0.2">
      <c r="A40" s="794"/>
      <c r="B40" s="1157" t="s">
        <v>895</v>
      </c>
      <c r="C40" s="1158"/>
      <c r="D40" s="1159"/>
      <c r="E40" s="62">
        <v>100</v>
      </c>
      <c r="F40" s="753">
        <v>90.91</v>
      </c>
      <c r="G40" s="366"/>
      <c r="H40" s="367"/>
      <c r="I40" s="366"/>
    </row>
    <row r="41" spans="1:9" ht="14.25" customHeight="1" x14ac:dyDescent="0.2">
      <c r="A41" s="794"/>
      <c r="B41" s="1157" t="s">
        <v>896</v>
      </c>
      <c r="C41" s="1158"/>
      <c r="D41" s="1159"/>
      <c r="E41" s="62">
        <v>100</v>
      </c>
      <c r="F41" s="753">
        <v>72.22</v>
      </c>
      <c r="G41" s="366"/>
      <c r="H41" s="367"/>
      <c r="I41" s="366"/>
    </row>
    <row r="42" spans="1:9" ht="29.25" customHeight="1" x14ac:dyDescent="0.2">
      <c r="A42" s="794"/>
      <c r="B42" s="802" t="s">
        <v>410</v>
      </c>
      <c r="C42" s="803"/>
      <c r="D42" s="804"/>
      <c r="E42" s="62">
        <v>100</v>
      </c>
      <c r="F42" s="753">
        <v>100</v>
      </c>
      <c r="G42" s="366"/>
      <c r="H42" s="367"/>
      <c r="I42" s="366"/>
    </row>
    <row r="43" spans="1:9" ht="24" customHeight="1" x14ac:dyDescent="0.2">
      <c r="A43" s="794"/>
      <c r="B43" s="802" t="s">
        <v>411</v>
      </c>
      <c r="C43" s="803"/>
      <c r="D43" s="804"/>
      <c r="E43" s="742" t="s">
        <v>953</v>
      </c>
      <c r="F43" s="741">
        <v>99.97</v>
      </c>
      <c r="G43" s="366"/>
      <c r="H43" s="367"/>
      <c r="I43" s="366"/>
    </row>
    <row r="44" spans="1:9" ht="22.5" customHeight="1" x14ac:dyDescent="0.2">
      <c r="A44" s="794"/>
      <c r="B44" s="802" t="s">
        <v>897</v>
      </c>
      <c r="C44" s="803"/>
      <c r="D44" s="804"/>
      <c r="E44" s="62">
        <v>15</v>
      </c>
      <c r="F44" s="753">
        <v>0</v>
      </c>
      <c r="G44" s="366"/>
      <c r="H44" s="367"/>
      <c r="I44" s="366"/>
    </row>
    <row r="45" spans="1:9" ht="31.5" customHeight="1" x14ac:dyDescent="0.2">
      <c r="A45" s="794"/>
      <c r="B45" s="802" t="s">
        <v>898</v>
      </c>
      <c r="C45" s="803"/>
      <c r="D45" s="804"/>
      <c r="E45" s="212" t="s">
        <v>815</v>
      </c>
      <c r="F45" s="741" t="s">
        <v>954</v>
      </c>
      <c r="G45" s="366"/>
      <c r="H45" s="367"/>
      <c r="I45" s="366"/>
    </row>
    <row r="46" spans="1:9" x14ac:dyDescent="0.2">
      <c r="A46" s="6" t="s">
        <v>16</v>
      </c>
      <c r="E46" s="6"/>
      <c r="G46" s="373" t="s">
        <v>280</v>
      </c>
      <c r="H46" s="373"/>
      <c r="I46" s="357"/>
    </row>
    <row r="47" spans="1:9" ht="144" customHeight="1" x14ac:dyDescent="0.2">
      <c r="A47" s="418" t="s">
        <v>17</v>
      </c>
      <c r="B47" s="1156" t="s">
        <v>955</v>
      </c>
      <c r="C47" s="1156"/>
      <c r="D47" s="1156"/>
      <c r="E47" s="1156"/>
      <c r="F47" s="1156"/>
      <c r="G47" s="374"/>
      <c r="H47" s="374"/>
      <c r="I47" s="374"/>
    </row>
    <row r="48" spans="1:9" ht="16.5" customHeight="1" x14ac:dyDescent="0.2">
      <c r="G48" s="11"/>
      <c r="H48" s="11"/>
      <c r="I48" s="11"/>
    </row>
    <row r="49" spans="1:9" ht="67.5" customHeight="1" x14ac:dyDescent="0.2">
      <c r="A49" s="34" t="s">
        <v>259</v>
      </c>
      <c r="B49" s="1156" t="s">
        <v>956</v>
      </c>
      <c r="C49" s="1156"/>
      <c r="D49" s="1156"/>
      <c r="E49" s="1156"/>
      <c r="F49" s="1156"/>
      <c r="G49" s="374"/>
      <c r="H49" s="374"/>
      <c r="I49" s="374"/>
    </row>
    <row r="55" spans="1:9" x14ac:dyDescent="0.2">
      <c r="A55" s="3"/>
      <c r="B55" s="3"/>
      <c r="C55" s="3"/>
      <c r="D55" s="3"/>
      <c r="E55" s="3"/>
      <c r="F55" s="3"/>
    </row>
    <row r="56" spans="1:9" x14ac:dyDescent="0.2">
      <c r="A56" s="3"/>
      <c r="B56" s="3"/>
      <c r="C56" s="3"/>
      <c r="D56" s="3"/>
      <c r="E56" s="3"/>
      <c r="F56" s="3"/>
    </row>
    <row r="57" spans="1:9" x14ac:dyDescent="0.2">
      <c r="A57" s="3"/>
      <c r="B57" s="3"/>
      <c r="C57" s="3"/>
      <c r="D57" s="3"/>
      <c r="E57" s="3"/>
      <c r="F57" s="3"/>
    </row>
    <row r="58" spans="1:9" x14ac:dyDescent="0.2">
      <c r="A58" s="3"/>
      <c r="B58" s="3"/>
      <c r="C58" s="3"/>
      <c r="D58" s="3"/>
      <c r="E58" s="3"/>
      <c r="F58" s="3"/>
    </row>
    <row r="59" spans="1:9" x14ac:dyDescent="0.2">
      <c r="A59" s="3"/>
      <c r="B59" s="3"/>
      <c r="C59" s="3"/>
      <c r="D59" s="3"/>
      <c r="E59" s="3"/>
      <c r="F59" s="3"/>
    </row>
    <row r="60" spans="1:9" x14ac:dyDescent="0.2">
      <c r="A60" s="3"/>
      <c r="B60" s="3"/>
      <c r="C60" s="3"/>
      <c r="D60" s="3"/>
      <c r="E60" s="3"/>
      <c r="F60" s="3"/>
    </row>
    <row r="61" spans="1:9" x14ac:dyDescent="0.2">
      <c r="A61" s="3"/>
      <c r="B61" s="3"/>
      <c r="C61" s="3"/>
      <c r="D61" s="3"/>
      <c r="E61" s="3"/>
      <c r="F61" s="3"/>
    </row>
    <row r="62" spans="1:9" x14ac:dyDescent="0.2">
      <c r="A62" s="3"/>
      <c r="B62" s="3"/>
      <c r="C62" s="3"/>
      <c r="D62" s="3"/>
      <c r="E62" s="3"/>
      <c r="F62" s="3"/>
    </row>
    <row r="63" spans="1:9" x14ac:dyDescent="0.2">
      <c r="A63" s="3"/>
      <c r="B63" s="3"/>
      <c r="C63" s="3"/>
      <c r="D63" s="3"/>
      <c r="E63" s="3"/>
      <c r="F63" s="3"/>
    </row>
    <row r="64" spans="1:9"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c r="F304" s="3"/>
    </row>
    <row r="305" spans="1:6" x14ac:dyDescent="0.2">
      <c r="A305" s="3"/>
      <c r="B305" s="3"/>
      <c r="C305" s="3"/>
      <c r="D305" s="3"/>
      <c r="E305" s="3"/>
      <c r="F305" s="3"/>
    </row>
    <row r="306" spans="1:6" x14ac:dyDescent="0.2">
      <c r="A306" s="3"/>
      <c r="B306" s="3"/>
      <c r="C306" s="3"/>
      <c r="D306" s="3"/>
      <c r="E306" s="3"/>
      <c r="F306" s="3"/>
    </row>
    <row r="307" spans="1:6" x14ac:dyDescent="0.2">
      <c r="A307" s="3"/>
      <c r="B307" s="3"/>
      <c r="C307" s="3"/>
      <c r="D307" s="3"/>
      <c r="E307" s="3"/>
      <c r="F307" s="3"/>
    </row>
    <row r="308" spans="1:6" x14ac:dyDescent="0.2">
      <c r="A308" s="3"/>
      <c r="B308" s="3"/>
      <c r="C308" s="3"/>
      <c r="D308" s="3"/>
      <c r="E308" s="3"/>
      <c r="F308" s="3"/>
    </row>
    <row r="309" spans="1:6" x14ac:dyDescent="0.2">
      <c r="A309" s="3"/>
      <c r="B309" s="3"/>
      <c r="C309" s="3"/>
      <c r="D309" s="3"/>
      <c r="E309" s="3"/>
      <c r="F309" s="3"/>
    </row>
    <row r="310" spans="1:6" x14ac:dyDescent="0.2">
      <c r="A310" s="3"/>
      <c r="B310" s="3"/>
      <c r="C310" s="3"/>
      <c r="D310" s="3"/>
      <c r="E310" s="3"/>
      <c r="F310" s="3"/>
    </row>
    <row r="311" spans="1:6" x14ac:dyDescent="0.2">
      <c r="A311" s="3"/>
      <c r="B311" s="3"/>
      <c r="C311" s="3"/>
      <c r="D311" s="3"/>
      <c r="E311" s="3"/>
      <c r="F311" s="3"/>
    </row>
    <row r="312" spans="1:6" x14ac:dyDescent="0.2">
      <c r="A312" s="3"/>
      <c r="B312" s="3"/>
      <c r="C312" s="3"/>
      <c r="D312" s="3"/>
      <c r="E312" s="3"/>
      <c r="F312" s="3"/>
    </row>
    <row r="313" spans="1:6" x14ac:dyDescent="0.2">
      <c r="A313" s="3"/>
      <c r="B313" s="3"/>
      <c r="C313" s="3"/>
      <c r="D313" s="3"/>
      <c r="E313" s="3"/>
      <c r="F313" s="3"/>
    </row>
    <row r="314" spans="1:6" x14ac:dyDescent="0.2">
      <c r="A314" s="3"/>
      <c r="B314" s="3"/>
      <c r="C314" s="3"/>
      <c r="D314" s="3"/>
      <c r="E314" s="3"/>
      <c r="F314" s="3"/>
    </row>
    <row r="315" spans="1:6" x14ac:dyDescent="0.2">
      <c r="A315" s="3"/>
      <c r="B315" s="3"/>
      <c r="C315" s="3"/>
      <c r="D315" s="3"/>
      <c r="E315" s="3"/>
      <c r="F315" s="3"/>
    </row>
    <row r="316" spans="1:6" x14ac:dyDescent="0.2">
      <c r="A316" s="3"/>
      <c r="B316" s="3"/>
      <c r="C316" s="3"/>
      <c r="D316" s="3"/>
      <c r="E316" s="3"/>
      <c r="F316" s="3"/>
    </row>
    <row r="317" spans="1:6" x14ac:dyDescent="0.2">
      <c r="A317" s="3"/>
      <c r="B317" s="3"/>
      <c r="C317" s="3"/>
      <c r="D317" s="3"/>
      <c r="E317" s="3"/>
      <c r="F317" s="3"/>
    </row>
    <row r="318" spans="1:6" x14ac:dyDescent="0.2">
      <c r="A318" s="3"/>
      <c r="B318" s="3"/>
      <c r="C318" s="3"/>
      <c r="D318" s="3"/>
      <c r="E318" s="3"/>
      <c r="F318" s="3"/>
    </row>
    <row r="319" spans="1:6" x14ac:dyDescent="0.2">
      <c r="A319" s="3"/>
      <c r="B319" s="3"/>
      <c r="C319" s="3"/>
      <c r="D319" s="3"/>
      <c r="E319" s="3"/>
      <c r="F319" s="3"/>
    </row>
    <row r="320" spans="1:6" x14ac:dyDescent="0.2">
      <c r="A320" s="3"/>
      <c r="B320" s="3"/>
      <c r="C320" s="3"/>
      <c r="D320" s="3"/>
      <c r="E320" s="3"/>
      <c r="F320" s="3"/>
    </row>
    <row r="321" spans="1:6" x14ac:dyDescent="0.2">
      <c r="A321" s="3"/>
      <c r="B321" s="3"/>
      <c r="C321" s="3"/>
      <c r="D321" s="3"/>
      <c r="E321" s="3"/>
      <c r="F321" s="3"/>
    </row>
    <row r="322" spans="1:6" x14ac:dyDescent="0.2">
      <c r="A322" s="3"/>
      <c r="B322" s="3"/>
      <c r="C322" s="3"/>
      <c r="D322" s="3"/>
      <c r="E322" s="3"/>
      <c r="F322" s="3"/>
    </row>
    <row r="323" spans="1:6" x14ac:dyDescent="0.2">
      <c r="A323" s="3"/>
      <c r="B323" s="3"/>
      <c r="C323" s="3"/>
      <c r="D323" s="3"/>
      <c r="E323" s="3"/>
      <c r="F323" s="3"/>
    </row>
    <row r="324" spans="1:6" x14ac:dyDescent="0.2">
      <c r="A324" s="3"/>
      <c r="B324" s="3"/>
      <c r="C324" s="3"/>
      <c r="D324" s="3"/>
      <c r="E324" s="3"/>
      <c r="F324" s="3"/>
    </row>
    <row r="325" spans="1:6" x14ac:dyDescent="0.2">
      <c r="A325" s="3"/>
      <c r="B325" s="3"/>
      <c r="C325" s="3"/>
      <c r="D325" s="3"/>
      <c r="E325" s="3"/>
      <c r="F325" s="3"/>
    </row>
    <row r="326" spans="1:6" x14ac:dyDescent="0.2">
      <c r="A326" s="3"/>
      <c r="B326" s="3"/>
      <c r="C326" s="3"/>
      <c r="D326" s="3"/>
      <c r="E326" s="3"/>
      <c r="F326" s="3"/>
    </row>
    <row r="327" spans="1:6" x14ac:dyDescent="0.2">
      <c r="A327" s="3"/>
      <c r="B327" s="3"/>
      <c r="C327" s="3"/>
      <c r="D327" s="3"/>
      <c r="E327" s="3"/>
      <c r="F327" s="3"/>
    </row>
    <row r="328" spans="1:6" x14ac:dyDescent="0.2">
      <c r="A328" s="3"/>
      <c r="B328" s="3"/>
      <c r="C328" s="3"/>
      <c r="D328" s="3"/>
      <c r="E328" s="3"/>
      <c r="F328" s="3"/>
    </row>
  </sheetData>
  <mergeCells count="31">
    <mergeCell ref="C10:G10"/>
    <mergeCell ref="D3:F3"/>
    <mergeCell ref="D4:F4"/>
    <mergeCell ref="D5:F5"/>
    <mergeCell ref="D6:F6"/>
    <mergeCell ref="C8:F8"/>
    <mergeCell ref="C9:F9"/>
    <mergeCell ref="C12:D12"/>
    <mergeCell ref="C13:D13"/>
    <mergeCell ref="C14:D14"/>
    <mergeCell ref="C15:D15"/>
    <mergeCell ref="C17:F17"/>
    <mergeCell ref="C18:F18"/>
    <mergeCell ref="A22:A26"/>
    <mergeCell ref="A30:A34"/>
    <mergeCell ref="B30:C30"/>
    <mergeCell ref="B31:C31"/>
    <mergeCell ref="B32:C32"/>
    <mergeCell ref="B33:C33"/>
    <mergeCell ref="B34:C34"/>
    <mergeCell ref="B45:D45"/>
    <mergeCell ref="B47:F47"/>
    <mergeCell ref="B49:F49"/>
    <mergeCell ref="A39:A45"/>
    <mergeCell ref="B38:D38"/>
    <mergeCell ref="B39:D39"/>
    <mergeCell ref="B40:D40"/>
    <mergeCell ref="B41:D41"/>
    <mergeCell ref="B43:D43"/>
    <mergeCell ref="B44:D44"/>
    <mergeCell ref="B42:D42"/>
  </mergeCells>
  <pageMargins left="0.7" right="0.7" top="0.75" bottom="0.75" header="0.3" footer="0.3"/>
  <pageSetup paperSize="9" scale="73" fitToHeight="0"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330"/>
  <sheetViews>
    <sheetView workbookViewId="0">
      <selection activeCell="B51" sqref="B51:F51"/>
    </sheetView>
  </sheetViews>
  <sheetFormatPr defaultRowHeight="12.75" x14ac:dyDescent="0.2"/>
  <cols>
    <col min="1" max="1" width="25.5703125" customWidth="1"/>
    <col min="2" max="2" width="7.42578125" customWidth="1"/>
    <col min="4" max="4" width="15.85546875" customWidth="1"/>
    <col min="5" max="5" width="19.5703125" customWidth="1"/>
    <col min="6" max="6" width="25.8554687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customHeight="1" thickBot="1" x14ac:dyDescent="0.25">
      <c r="A5" s="73" t="s">
        <v>663</v>
      </c>
      <c r="B5" s="3"/>
      <c r="C5" s="677" t="s">
        <v>402</v>
      </c>
      <c r="D5" s="1119" t="s">
        <v>403</v>
      </c>
      <c r="E5" s="1120"/>
      <c r="F5" s="1121"/>
      <c r="G5" s="7"/>
      <c r="H5" s="7"/>
      <c r="I5" s="7"/>
    </row>
    <row r="6" spans="1:9" ht="13.5" customHeight="1" thickBot="1" x14ac:dyDescent="0.25">
      <c r="A6" s="15" t="s">
        <v>27</v>
      </c>
      <c r="B6" s="3"/>
      <c r="C6" s="678" t="s">
        <v>799</v>
      </c>
      <c r="D6" s="1119" t="s">
        <v>413</v>
      </c>
      <c r="E6" s="1120"/>
      <c r="F6" s="1121"/>
      <c r="G6" s="7"/>
      <c r="H6" s="7"/>
      <c r="I6" s="7"/>
    </row>
    <row r="7" spans="1:9" ht="9.75" customHeight="1" thickBot="1" x14ac:dyDescent="0.25">
      <c r="A7" s="4"/>
      <c r="B7" s="3"/>
      <c r="C7" s="3"/>
      <c r="D7" s="3"/>
      <c r="E7" s="3"/>
      <c r="F7" s="3"/>
      <c r="G7" s="7"/>
      <c r="H7" s="7"/>
      <c r="I7" s="7"/>
    </row>
    <row r="8" spans="1:9" ht="13.5" thickBot="1" x14ac:dyDescent="0.25">
      <c r="A8" s="284" t="s">
        <v>21</v>
      </c>
      <c r="B8" s="3"/>
      <c r="C8" s="778" t="s">
        <v>413</v>
      </c>
      <c r="D8" s="779"/>
      <c r="E8" s="779"/>
      <c r="F8" s="780"/>
      <c r="G8" s="414"/>
      <c r="H8" s="7"/>
      <c r="I8" s="7"/>
    </row>
    <row r="9" spans="1:9" ht="23.25" customHeight="1" thickBot="1" x14ac:dyDescent="0.25">
      <c r="A9" s="281" t="s">
        <v>25</v>
      </c>
      <c r="B9" s="3"/>
      <c r="C9" s="1126" t="s">
        <v>372</v>
      </c>
      <c r="D9" s="1127"/>
      <c r="E9" s="1127"/>
      <c r="F9" s="1128"/>
      <c r="G9" s="7"/>
      <c r="H9" s="7"/>
      <c r="I9" s="7"/>
    </row>
    <row r="10" spans="1:9" ht="13.5" thickBot="1" x14ac:dyDescent="0.25">
      <c r="A10" s="281" t="s">
        <v>26</v>
      </c>
      <c r="B10" s="3"/>
      <c r="C10" s="778" t="s">
        <v>414</v>
      </c>
      <c r="D10" s="779"/>
      <c r="E10" s="779"/>
      <c r="F10" s="780"/>
      <c r="G10" s="7"/>
      <c r="H10" s="7"/>
      <c r="I10" s="7"/>
    </row>
    <row r="11" spans="1:9" ht="8.25" customHeight="1"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5" customHeight="1" thickBot="1" x14ac:dyDescent="0.25">
      <c r="A13" s="286" t="s">
        <v>2</v>
      </c>
      <c r="B13" s="3"/>
      <c r="C13" s="1190">
        <v>760.94</v>
      </c>
      <c r="D13" s="1191"/>
      <c r="E13" s="3"/>
      <c r="F13" s="3"/>
      <c r="G13" s="7"/>
      <c r="H13" s="7"/>
      <c r="I13" s="7"/>
    </row>
    <row r="14" spans="1:9" ht="15.75" customHeight="1" thickBot="1" x14ac:dyDescent="0.25">
      <c r="A14" s="284" t="s">
        <v>279</v>
      </c>
      <c r="B14" s="3"/>
      <c r="C14" s="1190">
        <v>760.94</v>
      </c>
      <c r="D14" s="1192"/>
      <c r="E14" s="3"/>
      <c r="F14" s="3"/>
      <c r="G14" s="7"/>
      <c r="H14" s="7"/>
      <c r="I14" s="7"/>
    </row>
    <row r="15" spans="1:9" ht="13.5" thickBot="1" x14ac:dyDescent="0.25">
      <c r="A15" s="281" t="s">
        <v>1</v>
      </c>
      <c r="B15" s="3"/>
      <c r="C15" s="1193">
        <v>356.37</v>
      </c>
      <c r="D15" s="1194"/>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778" t="s">
        <v>932</v>
      </c>
      <c r="D17" s="779"/>
      <c r="E17" s="779"/>
      <c r="F17" s="780"/>
      <c r="G17" s="7"/>
      <c r="H17" s="7"/>
      <c r="I17" s="7"/>
    </row>
    <row r="18" spans="1:9" ht="13.5" thickBot="1" x14ac:dyDescent="0.25">
      <c r="A18" s="281" t="s">
        <v>19</v>
      </c>
      <c r="B18" s="3"/>
      <c r="C18" s="778" t="s">
        <v>933</v>
      </c>
      <c r="D18" s="779"/>
      <c r="E18" s="779"/>
      <c r="F18" s="780"/>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625" t="s">
        <v>23</v>
      </c>
      <c r="B22" s="419" t="s">
        <v>6</v>
      </c>
      <c r="C22" s="419" t="s">
        <v>7</v>
      </c>
      <c r="D22" s="419" t="s">
        <v>8</v>
      </c>
      <c r="E22" s="419" t="s">
        <v>9</v>
      </c>
      <c r="F22" s="420" t="s">
        <v>10</v>
      </c>
      <c r="G22" s="358"/>
      <c r="H22" s="358"/>
      <c r="I22" s="358"/>
    </row>
    <row r="23" spans="1:9" x14ac:dyDescent="0.2">
      <c r="A23" s="645"/>
      <c r="B23" s="642">
        <v>610</v>
      </c>
      <c r="C23" s="87"/>
      <c r="D23" s="88" t="s">
        <v>54</v>
      </c>
      <c r="E23" s="714">
        <v>483000</v>
      </c>
      <c r="F23" s="385">
        <v>232160.07</v>
      </c>
      <c r="G23" s="358"/>
      <c r="H23" s="358"/>
      <c r="I23" s="358"/>
    </row>
    <row r="24" spans="1:9" x14ac:dyDescent="0.2">
      <c r="A24" s="629"/>
      <c r="B24" s="642">
        <v>620</v>
      </c>
      <c r="C24" s="87"/>
      <c r="D24" s="88" t="s">
        <v>57</v>
      </c>
      <c r="E24" s="55">
        <v>178450</v>
      </c>
      <c r="F24" s="385">
        <v>83144.429999999993</v>
      </c>
      <c r="G24" s="358"/>
      <c r="H24" s="358"/>
      <c r="I24" s="358"/>
    </row>
    <row r="25" spans="1:9" x14ac:dyDescent="0.2">
      <c r="A25" s="629"/>
      <c r="B25" s="643">
        <v>630</v>
      </c>
      <c r="C25" s="176"/>
      <c r="D25" s="176" t="s">
        <v>55</v>
      </c>
      <c r="E25" s="55">
        <v>82400</v>
      </c>
      <c r="F25" s="385">
        <v>34749.760000000002</v>
      </c>
      <c r="G25" s="357"/>
      <c r="H25" s="359"/>
      <c r="I25" s="359"/>
    </row>
    <row r="26" spans="1:9" x14ac:dyDescent="0.2">
      <c r="A26" s="646"/>
      <c r="B26" s="260">
        <v>640</v>
      </c>
      <c r="C26" s="260"/>
      <c r="D26" s="260" t="s">
        <v>66</v>
      </c>
      <c r="E26" s="55">
        <v>17090</v>
      </c>
      <c r="F26" s="385">
        <v>6319.27</v>
      </c>
      <c r="G26" s="360"/>
      <c r="H26" s="361"/>
      <c r="I26" s="361"/>
    </row>
    <row r="27" spans="1:9" ht="13.5" thickBot="1" x14ac:dyDescent="0.25">
      <c r="A27" s="33" t="s">
        <v>11</v>
      </c>
      <c r="B27" s="31"/>
      <c r="C27" s="31"/>
      <c r="D27" s="31"/>
      <c r="E27" s="356">
        <f>SUM(E23:E26)</f>
        <v>760940</v>
      </c>
      <c r="F27" s="354">
        <f>SUM(F23:F26)</f>
        <v>356373.53</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760940</v>
      </c>
      <c r="F29" s="59">
        <f>F28+F27</f>
        <v>356373.53</v>
      </c>
      <c r="G29" s="357"/>
      <c r="H29" s="362"/>
      <c r="I29" s="362"/>
    </row>
    <row r="30" spans="1:9" x14ac:dyDescent="0.2">
      <c r="A30" s="625" t="s">
        <v>249</v>
      </c>
      <c r="B30" s="1147" t="s">
        <v>6</v>
      </c>
      <c r="C30" s="1148"/>
      <c r="D30" s="21" t="s">
        <v>250</v>
      </c>
      <c r="E30" s="21" t="s">
        <v>9</v>
      </c>
      <c r="F30" s="423" t="s">
        <v>10</v>
      </c>
      <c r="G30" s="357"/>
      <c r="H30" s="362"/>
      <c r="I30" s="362"/>
    </row>
    <row r="31" spans="1:9" x14ac:dyDescent="0.2">
      <c r="A31" s="629"/>
      <c r="B31" s="1149">
        <v>212</v>
      </c>
      <c r="C31" s="1150"/>
      <c r="D31" s="88" t="s">
        <v>375</v>
      </c>
      <c r="E31" s="179">
        <v>2558</v>
      </c>
      <c r="F31" s="421">
        <v>775</v>
      </c>
      <c r="G31" s="357"/>
      <c r="H31" s="362"/>
      <c r="I31" s="362"/>
    </row>
    <row r="32" spans="1:9" x14ac:dyDescent="0.2">
      <c r="A32" s="629"/>
      <c r="B32" s="745"/>
      <c r="C32" s="746">
        <v>292</v>
      </c>
      <c r="D32" s="747" t="s">
        <v>374</v>
      </c>
      <c r="E32" s="261">
        <v>0</v>
      </c>
      <c r="F32" s="748">
        <v>12306.4</v>
      </c>
      <c r="G32" s="357"/>
      <c r="H32" s="362"/>
      <c r="I32" s="362"/>
    </row>
    <row r="33" spans="1:9" ht="13.5" thickBot="1" x14ac:dyDescent="0.25">
      <c r="A33" s="630"/>
      <c r="B33" s="1169">
        <v>310</v>
      </c>
      <c r="C33" s="1170"/>
      <c r="D33" s="415" t="s">
        <v>407</v>
      </c>
      <c r="E33" s="416">
        <v>19722</v>
      </c>
      <c r="F33" s="426">
        <v>9994.4</v>
      </c>
      <c r="G33" s="357"/>
      <c r="H33" s="362"/>
      <c r="I33" s="362"/>
    </row>
    <row r="34" spans="1:9" ht="13.5" thickBot="1" x14ac:dyDescent="0.25">
      <c r="A34" s="644" t="s">
        <v>251</v>
      </c>
      <c r="B34" s="24"/>
      <c r="C34" s="24"/>
      <c r="D34" s="24"/>
      <c r="E34" s="60">
        <f>SUM(E30:E33)</f>
        <v>22280</v>
      </c>
      <c r="F34" s="61">
        <f>SUM(F30:F33)</f>
        <v>23075.8</v>
      </c>
      <c r="G34" s="357"/>
      <c r="H34" s="362"/>
      <c r="I34" s="362"/>
    </row>
    <row r="35" spans="1:9" ht="15.75" x14ac:dyDescent="0.25">
      <c r="A35" s="13" t="s">
        <v>14</v>
      </c>
      <c r="B35" s="283"/>
      <c r="C35" s="14"/>
      <c r="D35" s="14"/>
      <c r="E35" s="14"/>
      <c r="F35" s="14"/>
      <c r="G35" s="372"/>
      <c r="H35" s="372"/>
      <c r="I35" s="372"/>
    </row>
    <row r="36" spans="1:9" ht="9" customHeight="1" x14ac:dyDescent="0.2">
      <c r="A36" s="1"/>
      <c r="B36" s="47"/>
      <c r="G36" s="11"/>
      <c r="H36" s="11"/>
      <c r="I36" s="11"/>
    </row>
    <row r="37" spans="1:9" ht="22.5" customHeight="1" x14ac:dyDescent="0.2">
      <c r="A37" s="377" t="s">
        <v>22</v>
      </c>
      <c r="B37" s="1101" t="s">
        <v>15</v>
      </c>
      <c r="C37" s="1189"/>
      <c r="D37" s="1102"/>
      <c r="E37" s="175" t="s">
        <v>910</v>
      </c>
      <c r="F37" s="175" t="s">
        <v>934</v>
      </c>
      <c r="G37" s="358"/>
      <c r="H37" s="358"/>
      <c r="I37" s="363"/>
    </row>
    <row r="38" spans="1:9" ht="25.5" customHeight="1" x14ac:dyDescent="0.2">
      <c r="A38" s="897" t="s">
        <v>408</v>
      </c>
      <c r="B38" s="998" t="s">
        <v>409</v>
      </c>
      <c r="C38" s="999"/>
      <c r="D38" s="1000"/>
      <c r="E38" s="258" t="s">
        <v>412</v>
      </c>
      <c r="F38" s="63">
        <v>97.05</v>
      </c>
      <c r="G38" s="366"/>
      <c r="H38" s="367"/>
      <c r="I38" s="366"/>
    </row>
    <row r="39" spans="1:9" ht="12.75" customHeight="1" x14ac:dyDescent="0.2">
      <c r="A39" s="898"/>
      <c r="B39" s="1180" t="s">
        <v>804</v>
      </c>
      <c r="C39" s="1181"/>
      <c r="D39" s="1182"/>
      <c r="E39" s="44">
        <v>100</v>
      </c>
      <c r="F39" s="63">
        <v>98.13</v>
      </c>
      <c r="G39" s="366"/>
      <c r="H39" s="367"/>
      <c r="I39" s="366"/>
    </row>
    <row r="40" spans="1:9" ht="14.25" customHeight="1" x14ac:dyDescent="0.2">
      <c r="A40" s="898"/>
      <c r="B40" s="1180" t="s">
        <v>805</v>
      </c>
      <c r="C40" s="1181"/>
      <c r="D40" s="1182"/>
      <c r="E40" s="44">
        <v>96</v>
      </c>
      <c r="F40" s="63">
        <v>78.03</v>
      </c>
      <c r="G40" s="366"/>
      <c r="H40" s="367"/>
      <c r="I40" s="366"/>
    </row>
    <row r="41" spans="1:9" ht="24" customHeight="1" x14ac:dyDescent="0.2">
      <c r="A41" s="898"/>
      <c r="B41" s="1183" t="s">
        <v>410</v>
      </c>
      <c r="C41" s="1184"/>
      <c r="D41" s="1185"/>
      <c r="E41" s="44">
        <v>100</v>
      </c>
      <c r="F41" s="63">
        <v>100</v>
      </c>
      <c r="G41" s="366"/>
      <c r="H41" s="367"/>
      <c r="I41" s="366"/>
    </row>
    <row r="42" spans="1:9" ht="18.75" customHeight="1" x14ac:dyDescent="0.2">
      <c r="A42" s="898"/>
      <c r="B42" s="1180" t="s">
        <v>411</v>
      </c>
      <c r="C42" s="1181"/>
      <c r="D42" s="1182"/>
      <c r="E42" s="44">
        <v>98</v>
      </c>
      <c r="F42" s="63">
        <v>100</v>
      </c>
      <c r="G42" s="366"/>
      <c r="H42" s="367"/>
      <c r="I42" s="366"/>
    </row>
    <row r="43" spans="1:9" ht="19.5" customHeight="1" x14ac:dyDescent="0.2">
      <c r="A43" s="715" t="s">
        <v>691</v>
      </c>
      <c r="B43" s="802" t="s">
        <v>695</v>
      </c>
      <c r="C43" s="803"/>
      <c r="D43" s="804"/>
      <c r="E43" s="44">
        <v>40</v>
      </c>
      <c r="F43" s="375">
        <v>0</v>
      </c>
      <c r="G43" s="366"/>
      <c r="H43" s="367"/>
      <c r="I43" s="366"/>
    </row>
    <row r="44" spans="1:9" ht="23.25" customHeight="1" x14ac:dyDescent="0.2">
      <c r="A44" s="45" t="s">
        <v>692</v>
      </c>
      <c r="B44" s="1186" t="s">
        <v>807</v>
      </c>
      <c r="C44" s="1187"/>
      <c r="D44" s="1188"/>
      <c r="E44" s="46">
        <v>40</v>
      </c>
      <c r="F44" s="46">
        <v>35</v>
      </c>
      <c r="G44" s="366"/>
      <c r="H44" s="367"/>
      <c r="I44" s="366"/>
    </row>
    <row r="45" spans="1:9" ht="27" customHeight="1" x14ac:dyDescent="0.2">
      <c r="A45" s="45" t="s">
        <v>693</v>
      </c>
      <c r="B45" s="1186" t="s">
        <v>806</v>
      </c>
      <c r="C45" s="1187"/>
      <c r="D45" s="1188"/>
      <c r="E45" s="212" t="s">
        <v>808</v>
      </c>
      <c r="F45" s="258" t="s">
        <v>731</v>
      </c>
      <c r="G45" s="366"/>
      <c r="H45" s="367"/>
      <c r="I45" s="366"/>
    </row>
    <row r="46" spans="1:9" ht="15.75" customHeight="1" x14ac:dyDescent="0.2">
      <c r="A46" s="430"/>
      <c r="B46" s="640"/>
      <c r="C46" s="640"/>
      <c r="D46" s="640"/>
      <c r="E46" s="217"/>
      <c r="F46" s="641"/>
      <c r="G46" s="366"/>
      <c r="H46" s="367"/>
      <c r="I46" s="366"/>
    </row>
    <row r="47" spans="1:9" ht="15.75" customHeight="1" x14ac:dyDescent="0.2">
      <c r="A47" s="430"/>
      <c r="B47" s="640"/>
      <c r="C47" s="640"/>
      <c r="D47" s="640"/>
      <c r="E47" s="217"/>
      <c r="F47" s="641"/>
      <c r="G47" s="366"/>
      <c r="H47" s="367"/>
      <c r="I47" s="366"/>
    </row>
    <row r="48" spans="1:9" x14ac:dyDescent="0.2">
      <c r="A48" s="6" t="s">
        <v>16</v>
      </c>
      <c r="E48" s="6"/>
      <c r="G48" s="373" t="s">
        <v>280</v>
      </c>
      <c r="H48" s="373"/>
      <c r="I48" s="357"/>
    </row>
    <row r="49" spans="1:9" ht="261.75" customHeight="1" x14ac:dyDescent="0.2">
      <c r="A49" s="1179" t="s">
        <v>17</v>
      </c>
      <c r="B49" s="1178" t="s">
        <v>935</v>
      </c>
      <c r="C49" s="1178"/>
      <c r="D49" s="1178"/>
      <c r="E49" s="1178"/>
      <c r="F49" s="1178"/>
      <c r="G49" s="374"/>
      <c r="H49" s="374"/>
      <c r="I49" s="374"/>
    </row>
    <row r="50" spans="1:9" ht="81" customHeight="1" x14ac:dyDescent="0.2">
      <c r="A50" s="1179"/>
      <c r="B50" s="1178"/>
      <c r="C50" s="1178"/>
      <c r="D50" s="1178"/>
      <c r="E50" s="1178"/>
      <c r="F50" s="1178"/>
      <c r="G50" s="11"/>
      <c r="H50" s="11"/>
      <c r="I50" s="11"/>
    </row>
    <row r="51" spans="1:9" ht="24" customHeight="1" x14ac:dyDescent="0.2">
      <c r="A51" s="34" t="s">
        <v>259</v>
      </c>
      <c r="B51" s="1156"/>
      <c r="C51" s="1156"/>
      <c r="D51" s="1156"/>
      <c r="E51" s="1156"/>
      <c r="F51" s="1156"/>
      <c r="G51" s="374"/>
      <c r="H51" s="374"/>
      <c r="I51" s="374"/>
    </row>
    <row r="57" spans="1:9" x14ac:dyDescent="0.2">
      <c r="A57" s="3"/>
      <c r="B57" s="3"/>
      <c r="C57" s="3"/>
      <c r="D57" s="3"/>
      <c r="E57" s="3"/>
      <c r="F57" s="3"/>
    </row>
    <row r="58" spans="1:9" x14ac:dyDescent="0.2">
      <c r="A58" s="3"/>
      <c r="B58" s="3"/>
      <c r="C58" s="3"/>
      <c r="D58" s="3"/>
      <c r="E58" s="3"/>
      <c r="F58" s="3"/>
    </row>
    <row r="59" spans="1:9" x14ac:dyDescent="0.2">
      <c r="A59" s="3"/>
      <c r="B59" s="3"/>
      <c r="C59" s="3"/>
      <c r="D59" s="3"/>
      <c r="E59" s="3"/>
      <c r="F59" s="3"/>
    </row>
    <row r="60" spans="1:9" x14ac:dyDescent="0.2">
      <c r="A60" s="3"/>
      <c r="B60" s="3"/>
      <c r="C60" s="3"/>
      <c r="D60" s="3"/>
      <c r="E60" s="3"/>
      <c r="F60" s="3"/>
    </row>
    <row r="61" spans="1:9" x14ac:dyDescent="0.2">
      <c r="A61" s="3"/>
      <c r="B61" s="3"/>
      <c r="C61" s="3"/>
      <c r="D61" s="3"/>
      <c r="E61" s="3"/>
      <c r="F61" s="3"/>
    </row>
    <row r="62" spans="1:9" x14ac:dyDescent="0.2">
      <c r="A62" s="3"/>
      <c r="B62" s="3"/>
      <c r="C62" s="3"/>
      <c r="D62" s="3"/>
      <c r="E62" s="3"/>
      <c r="F62" s="3"/>
    </row>
    <row r="63" spans="1:9" x14ac:dyDescent="0.2">
      <c r="A63" s="3"/>
      <c r="B63" s="3"/>
      <c r="C63" s="3"/>
      <c r="D63" s="3"/>
      <c r="E63" s="3"/>
      <c r="F63" s="3"/>
    </row>
    <row r="64" spans="1:9"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c r="F304" s="3"/>
    </row>
    <row r="305" spans="1:6" x14ac:dyDescent="0.2">
      <c r="A305" s="3"/>
      <c r="B305" s="3"/>
      <c r="C305" s="3"/>
      <c r="D305" s="3"/>
      <c r="E305" s="3"/>
      <c r="F305" s="3"/>
    </row>
    <row r="306" spans="1:6" x14ac:dyDescent="0.2">
      <c r="A306" s="3"/>
      <c r="B306" s="3"/>
      <c r="C306" s="3"/>
      <c r="D306" s="3"/>
      <c r="E306" s="3"/>
      <c r="F306" s="3"/>
    </row>
    <row r="307" spans="1:6" x14ac:dyDescent="0.2">
      <c r="A307" s="3"/>
      <c r="B307" s="3"/>
      <c r="C307" s="3"/>
      <c r="D307" s="3"/>
      <c r="E307" s="3"/>
      <c r="F307" s="3"/>
    </row>
    <row r="308" spans="1:6" x14ac:dyDescent="0.2">
      <c r="A308" s="3"/>
      <c r="B308" s="3"/>
      <c r="C308" s="3"/>
      <c r="D308" s="3"/>
      <c r="E308" s="3"/>
      <c r="F308" s="3"/>
    </row>
    <row r="309" spans="1:6" x14ac:dyDescent="0.2">
      <c r="A309" s="3"/>
      <c r="B309" s="3"/>
      <c r="C309" s="3"/>
      <c r="D309" s="3"/>
      <c r="E309" s="3"/>
      <c r="F309" s="3"/>
    </row>
    <row r="310" spans="1:6" x14ac:dyDescent="0.2">
      <c r="A310" s="3"/>
      <c r="B310" s="3"/>
      <c r="C310" s="3"/>
      <c r="D310" s="3"/>
      <c r="E310" s="3"/>
      <c r="F310" s="3"/>
    </row>
    <row r="311" spans="1:6" x14ac:dyDescent="0.2">
      <c r="A311" s="3"/>
      <c r="B311" s="3"/>
      <c r="C311" s="3"/>
      <c r="D311" s="3"/>
      <c r="E311" s="3"/>
      <c r="F311" s="3"/>
    </row>
    <row r="312" spans="1:6" x14ac:dyDescent="0.2">
      <c r="A312" s="3"/>
      <c r="B312" s="3"/>
      <c r="C312" s="3"/>
      <c r="D312" s="3"/>
      <c r="E312" s="3"/>
      <c r="F312" s="3"/>
    </row>
    <row r="313" spans="1:6" x14ac:dyDescent="0.2">
      <c r="A313" s="3"/>
      <c r="B313" s="3"/>
      <c r="C313" s="3"/>
      <c r="D313" s="3"/>
      <c r="E313" s="3"/>
      <c r="F313" s="3"/>
    </row>
    <row r="314" spans="1:6" x14ac:dyDescent="0.2">
      <c r="A314" s="3"/>
      <c r="B314" s="3"/>
      <c r="C314" s="3"/>
      <c r="D314" s="3"/>
      <c r="E314" s="3"/>
      <c r="F314" s="3"/>
    </row>
    <row r="315" spans="1:6" x14ac:dyDescent="0.2">
      <c r="A315" s="3"/>
      <c r="B315" s="3"/>
      <c r="C315" s="3"/>
      <c r="D315" s="3"/>
      <c r="E315" s="3"/>
      <c r="F315" s="3"/>
    </row>
    <row r="316" spans="1:6" x14ac:dyDescent="0.2">
      <c r="A316" s="3"/>
      <c r="B316" s="3"/>
      <c r="C316" s="3"/>
      <c r="D316" s="3"/>
      <c r="E316" s="3"/>
      <c r="F316" s="3"/>
    </row>
    <row r="317" spans="1:6" x14ac:dyDescent="0.2">
      <c r="A317" s="3"/>
      <c r="B317" s="3"/>
      <c r="C317" s="3"/>
      <c r="D317" s="3"/>
      <c r="E317" s="3"/>
      <c r="F317" s="3"/>
    </row>
    <row r="318" spans="1:6" x14ac:dyDescent="0.2">
      <c r="A318" s="3"/>
      <c r="B318" s="3"/>
      <c r="C318" s="3"/>
      <c r="D318" s="3"/>
      <c r="E318" s="3"/>
      <c r="F318" s="3"/>
    </row>
    <row r="319" spans="1:6" x14ac:dyDescent="0.2">
      <c r="A319" s="3"/>
      <c r="B319" s="3"/>
      <c r="C319" s="3"/>
      <c r="D319" s="3"/>
      <c r="E319" s="3"/>
      <c r="F319" s="3"/>
    </row>
    <row r="320" spans="1:6" x14ac:dyDescent="0.2">
      <c r="A320" s="3"/>
      <c r="B320" s="3"/>
      <c r="C320" s="3"/>
      <c r="D320" s="3"/>
      <c r="E320" s="3"/>
      <c r="F320" s="3"/>
    </row>
    <row r="321" spans="1:6" x14ac:dyDescent="0.2">
      <c r="A321" s="3"/>
      <c r="B321" s="3"/>
      <c r="C321" s="3"/>
      <c r="D321" s="3"/>
      <c r="E321" s="3"/>
      <c r="F321" s="3"/>
    </row>
    <row r="322" spans="1:6" x14ac:dyDescent="0.2">
      <c r="A322" s="3"/>
      <c r="B322" s="3"/>
      <c r="C322" s="3"/>
      <c r="D322" s="3"/>
      <c r="E322" s="3"/>
      <c r="F322" s="3"/>
    </row>
    <row r="323" spans="1:6" x14ac:dyDescent="0.2">
      <c r="A323" s="3"/>
      <c r="B323" s="3"/>
      <c r="C323" s="3"/>
      <c r="D323" s="3"/>
      <c r="E323" s="3"/>
      <c r="F323" s="3"/>
    </row>
    <row r="324" spans="1:6" x14ac:dyDescent="0.2">
      <c r="A324" s="3"/>
      <c r="B324" s="3"/>
      <c r="C324" s="3"/>
      <c r="D324" s="3"/>
      <c r="E324" s="3"/>
      <c r="F324" s="3"/>
    </row>
    <row r="325" spans="1:6" x14ac:dyDescent="0.2">
      <c r="A325" s="3"/>
      <c r="B325" s="3"/>
      <c r="C325" s="3"/>
      <c r="D325" s="3"/>
      <c r="E325" s="3"/>
      <c r="F325" s="3"/>
    </row>
    <row r="326" spans="1:6" x14ac:dyDescent="0.2">
      <c r="A326" s="3"/>
      <c r="B326" s="3"/>
      <c r="C326" s="3"/>
      <c r="D326" s="3"/>
      <c r="E326" s="3"/>
      <c r="F326" s="3"/>
    </row>
    <row r="327" spans="1:6" x14ac:dyDescent="0.2">
      <c r="A327" s="3"/>
      <c r="B327" s="3"/>
      <c r="C327" s="3"/>
      <c r="D327" s="3"/>
      <c r="E327" s="3"/>
      <c r="F327" s="3"/>
    </row>
    <row r="328" spans="1:6" x14ac:dyDescent="0.2">
      <c r="A328" s="3"/>
      <c r="B328" s="3"/>
      <c r="C328" s="3"/>
      <c r="D328" s="3"/>
      <c r="E328" s="3"/>
      <c r="F328" s="3"/>
    </row>
    <row r="329" spans="1:6" x14ac:dyDescent="0.2">
      <c r="A329" s="3"/>
      <c r="B329" s="3"/>
      <c r="C329" s="3"/>
      <c r="D329" s="3"/>
      <c r="E329" s="3"/>
      <c r="F329" s="3"/>
    </row>
    <row r="330" spans="1:6" x14ac:dyDescent="0.2">
      <c r="A330" s="3"/>
      <c r="B330" s="3"/>
      <c r="C330" s="3"/>
      <c r="D330" s="3"/>
      <c r="E330" s="3"/>
      <c r="F330" s="3"/>
    </row>
  </sheetData>
  <mergeCells count="29">
    <mergeCell ref="C17:F17"/>
    <mergeCell ref="D3:F3"/>
    <mergeCell ref="D4:F4"/>
    <mergeCell ref="D5:F5"/>
    <mergeCell ref="D6:F6"/>
    <mergeCell ref="C8:F8"/>
    <mergeCell ref="C9:F9"/>
    <mergeCell ref="C10:F10"/>
    <mergeCell ref="C12:D12"/>
    <mergeCell ref="C13:D13"/>
    <mergeCell ref="C14:D14"/>
    <mergeCell ref="C15:D15"/>
    <mergeCell ref="B37:D37"/>
    <mergeCell ref="C18:F18"/>
    <mergeCell ref="B30:C30"/>
    <mergeCell ref="B31:C31"/>
    <mergeCell ref="B33:C33"/>
    <mergeCell ref="B51:F51"/>
    <mergeCell ref="A38:A42"/>
    <mergeCell ref="B49:F50"/>
    <mergeCell ref="A49:A50"/>
    <mergeCell ref="B38:D38"/>
    <mergeCell ref="B39:D39"/>
    <mergeCell ref="B40:D40"/>
    <mergeCell ref="B41:D41"/>
    <mergeCell ref="B42:D42"/>
    <mergeCell ref="B44:D44"/>
    <mergeCell ref="B45:D45"/>
    <mergeCell ref="B43:D43"/>
  </mergeCells>
  <pageMargins left="0.7" right="0.7" top="0.75" bottom="0.75" header="0.3" footer="0.3"/>
  <pageSetup paperSize="9" scale="70" fitToHeight="0"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57"/>
  <sheetViews>
    <sheetView workbookViewId="0">
      <selection activeCell="F49" sqref="F49"/>
    </sheetView>
  </sheetViews>
  <sheetFormatPr defaultRowHeight="12.75" x14ac:dyDescent="0.2"/>
  <cols>
    <col min="1" max="1" width="25.5703125" customWidth="1"/>
    <col min="2" max="2" width="7.42578125" customWidth="1"/>
    <col min="4" max="4" width="15.85546875" customWidth="1"/>
    <col min="5" max="5" width="16.85546875" customWidth="1"/>
    <col min="6" max="6" width="23.14062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customHeight="1" thickBot="1" x14ac:dyDescent="0.25">
      <c r="A5" s="73" t="s">
        <v>663</v>
      </c>
      <c r="B5" s="3"/>
      <c r="C5" s="677" t="s">
        <v>402</v>
      </c>
      <c r="D5" s="1119" t="s">
        <v>403</v>
      </c>
      <c r="E5" s="1120"/>
      <c r="F5" s="1121"/>
      <c r="G5" s="7"/>
      <c r="H5" s="7"/>
      <c r="I5" s="7"/>
    </row>
    <row r="6" spans="1:9" ht="13.5" customHeight="1" thickBot="1" x14ac:dyDescent="0.25">
      <c r="A6" s="15" t="s">
        <v>27</v>
      </c>
      <c r="B6" s="3"/>
      <c r="C6" s="678" t="s">
        <v>800</v>
      </c>
      <c r="D6" s="1119" t="s">
        <v>405</v>
      </c>
      <c r="E6" s="1120"/>
      <c r="F6" s="1121"/>
      <c r="G6" s="7"/>
      <c r="H6" s="7"/>
      <c r="I6" s="7"/>
    </row>
    <row r="7" spans="1:9" ht="9.75" customHeight="1" thickBot="1" x14ac:dyDescent="0.25">
      <c r="A7" s="4"/>
      <c r="B7" s="3"/>
      <c r="C7" s="3"/>
      <c r="D7" s="3"/>
      <c r="E7" s="3"/>
      <c r="F7" s="3"/>
      <c r="G7" s="7"/>
      <c r="H7" s="7"/>
      <c r="I7" s="7"/>
    </row>
    <row r="8" spans="1:9" ht="26.25" customHeight="1" thickBot="1" x14ac:dyDescent="0.25">
      <c r="A8" s="284" t="s">
        <v>21</v>
      </c>
      <c r="B8" s="3"/>
      <c r="C8" s="1215" t="s">
        <v>401</v>
      </c>
      <c r="D8" s="1216"/>
      <c r="E8" s="1216"/>
      <c r="F8" s="1217"/>
      <c r="G8" s="414"/>
      <c r="H8" s="7"/>
      <c r="I8" s="7"/>
    </row>
    <row r="9" spans="1:9" ht="23.25" customHeight="1" thickBot="1" x14ac:dyDescent="0.25">
      <c r="A9" s="281" t="s">
        <v>25</v>
      </c>
      <c r="B9" s="3"/>
      <c r="C9" s="1126" t="s">
        <v>372</v>
      </c>
      <c r="D9" s="1127"/>
      <c r="E9" s="1127"/>
      <c r="F9" s="1128"/>
      <c r="G9" s="7"/>
      <c r="H9" s="7"/>
      <c r="I9" s="7"/>
    </row>
    <row r="10" spans="1:9" ht="13.5" thickBot="1" x14ac:dyDescent="0.25">
      <c r="A10" s="281" t="s">
        <v>26</v>
      </c>
      <c r="B10" s="3"/>
      <c r="C10" s="778" t="s">
        <v>406</v>
      </c>
      <c r="D10" s="779"/>
      <c r="E10" s="779"/>
      <c r="F10" s="780"/>
      <c r="G10" s="7"/>
      <c r="H10" s="7"/>
      <c r="I10" s="7"/>
    </row>
    <row r="11" spans="1:9" ht="8.25" customHeight="1"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5" customHeight="1" thickBot="1" x14ac:dyDescent="0.25">
      <c r="A13" s="286" t="s">
        <v>2</v>
      </c>
      <c r="B13" s="3"/>
      <c r="C13" s="1195">
        <v>1304.914</v>
      </c>
      <c r="D13" s="1196"/>
      <c r="E13" s="3"/>
      <c r="F13" s="3"/>
      <c r="G13" s="7"/>
      <c r="H13" s="7"/>
      <c r="I13" s="7"/>
    </row>
    <row r="14" spans="1:9" ht="15.75" customHeight="1" thickBot="1" x14ac:dyDescent="0.25">
      <c r="A14" s="284" t="s">
        <v>279</v>
      </c>
      <c r="B14" s="3"/>
      <c r="C14" s="1195">
        <v>1264.05</v>
      </c>
      <c r="D14" s="1196"/>
      <c r="E14" s="3"/>
      <c r="F14" s="3"/>
      <c r="G14" s="7"/>
      <c r="H14" s="7"/>
      <c r="I14" s="7"/>
    </row>
    <row r="15" spans="1:9" ht="13.5" thickBot="1" x14ac:dyDescent="0.25">
      <c r="A15" s="281" t="s">
        <v>1</v>
      </c>
      <c r="B15" s="3"/>
      <c r="C15" s="1197">
        <v>527.55200000000002</v>
      </c>
      <c r="D15" s="1198"/>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986</v>
      </c>
      <c r="D17" s="779"/>
      <c r="E17" s="779"/>
      <c r="F17" s="780"/>
      <c r="G17" s="7"/>
      <c r="H17" s="7"/>
      <c r="I17" s="7"/>
    </row>
    <row r="18" spans="1:9" ht="13.5" thickBot="1" x14ac:dyDescent="0.25">
      <c r="A18" s="281" t="s">
        <v>19</v>
      </c>
      <c r="B18" s="3"/>
      <c r="C18" s="778" t="s">
        <v>987</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1160" t="s">
        <v>23</v>
      </c>
      <c r="B22" s="703" t="s">
        <v>6</v>
      </c>
      <c r="C22" s="382" t="s">
        <v>7</v>
      </c>
      <c r="D22" s="382" t="s">
        <v>8</v>
      </c>
      <c r="E22" s="382" t="s">
        <v>9</v>
      </c>
      <c r="F22" s="383" t="s">
        <v>10</v>
      </c>
      <c r="G22" s="358"/>
      <c r="H22" s="358"/>
      <c r="I22" s="358"/>
    </row>
    <row r="23" spans="1:9" x14ac:dyDescent="0.2">
      <c r="A23" s="1161"/>
      <c r="B23" s="497">
        <v>610</v>
      </c>
      <c r="C23" s="273"/>
      <c r="D23" s="260" t="s">
        <v>54</v>
      </c>
      <c r="E23" s="502">
        <v>821500</v>
      </c>
      <c r="F23" s="707">
        <v>338571.32</v>
      </c>
      <c r="G23" s="358"/>
      <c r="H23" s="358"/>
      <c r="I23" s="358"/>
    </row>
    <row r="24" spans="1:9" x14ac:dyDescent="0.2">
      <c r="A24" s="1161"/>
      <c r="B24" s="497">
        <v>620</v>
      </c>
      <c r="C24" s="273"/>
      <c r="D24" s="260" t="s">
        <v>57</v>
      </c>
      <c r="E24" s="502">
        <v>303550</v>
      </c>
      <c r="F24" s="681">
        <v>127746.35</v>
      </c>
      <c r="G24" s="358"/>
      <c r="H24" s="358"/>
      <c r="I24" s="358"/>
    </row>
    <row r="25" spans="1:9" x14ac:dyDescent="0.2">
      <c r="A25" s="1161"/>
      <c r="B25" s="176">
        <v>630</v>
      </c>
      <c r="C25" s="155"/>
      <c r="D25" s="155" t="s">
        <v>55</v>
      </c>
      <c r="E25" s="502">
        <v>135000</v>
      </c>
      <c r="F25" s="681">
        <v>60137.25</v>
      </c>
      <c r="G25" s="357"/>
      <c r="H25" s="359"/>
      <c r="I25" s="359"/>
    </row>
    <row r="26" spans="1:9" ht="13.5" thickBot="1" x14ac:dyDescent="0.25">
      <c r="A26" s="1161"/>
      <c r="B26" s="263">
        <v>640</v>
      </c>
      <c r="C26" s="263"/>
      <c r="D26" s="263" t="s">
        <v>66</v>
      </c>
      <c r="E26" s="504">
        <v>4000</v>
      </c>
      <c r="F26" s="704">
        <v>1097.3900000000001</v>
      </c>
      <c r="G26" s="360"/>
      <c r="H26" s="361"/>
      <c r="I26" s="361"/>
    </row>
    <row r="27" spans="1:9" ht="13.5" thickBot="1" x14ac:dyDescent="0.25">
      <c r="A27" s="23" t="s">
        <v>11</v>
      </c>
      <c r="B27" s="24"/>
      <c r="C27" s="24"/>
      <c r="D27" s="24"/>
      <c r="E27" s="508">
        <f>SUM(E23:E26)</f>
        <v>1264050</v>
      </c>
      <c r="F27" s="509">
        <f>SUM(F23:F26)</f>
        <v>527552.31000000006</v>
      </c>
      <c r="G27" s="360"/>
      <c r="H27" s="361"/>
      <c r="I27" s="361"/>
    </row>
    <row r="28" spans="1:9" ht="13.5" thickBot="1" x14ac:dyDescent="0.25">
      <c r="A28" s="705"/>
      <c r="B28" s="505"/>
      <c r="C28" s="506"/>
      <c r="D28" s="506"/>
      <c r="E28" s="507"/>
      <c r="F28" s="706"/>
      <c r="G28" s="357"/>
      <c r="H28" s="362"/>
      <c r="I28" s="362"/>
    </row>
    <row r="29" spans="1:9" ht="13.5" thickBot="1" x14ac:dyDescent="0.25">
      <c r="A29" s="23" t="s">
        <v>12</v>
      </c>
      <c r="B29" s="251"/>
      <c r="C29" s="24"/>
      <c r="D29" s="24"/>
      <c r="E29" s="60">
        <v>0</v>
      </c>
      <c r="F29" s="61">
        <v>0</v>
      </c>
      <c r="G29" s="357"/>
      <c r="H29" s="362"/>
      <c r="I29" s="362"/>
    </row>
    <row r="30" spans="1:9" ht="13.5" thickBot="1" x14ac:dyDescent="0.25">
      <c r="A30" s="26" t="s">
        <v>13</v>
      </c>
      <c r="B30" s="24"/>
      <c r="C30" s="24"/>
      <c r="D30" s="24"/>
      <c r="E30" s="58">
        <f>E29+E27</f>
        <v>1264050</v>
      </c>
      <c r="F30" s="59">
        <f>F29+F27</f>
        <v>527552.31000000006</v>
      </c>
      <c r="G30" s="357"/>
      <c r="H30" s="362"/>
      <c r="I30" s="362"/>
    </row>
    <row r="31" spans="1:9" x14ac:dyDescent="0.2">
      <c r="A31" s="1163" t="s">
        <v>249</v>
      </c>
      <c r="B31" s="1147" t="s">
        <v>6</v>
      </c>
      <c r="C31" s="1148"/>
      <c r="D31" s="21" t="s">
        <v>250</v>
      </c>
      <c r="E31" s="21" t="s">
        <v>9</v>
      </c>
      <c r="F31" s="423" t="s">
        <v>10</v>
      </c>
      <c r="G31" s="357"/>
      <c r="H31" s="362"/>
      <c r="I31" s="362"/>
    </row>
    <row r="32" spans="1:9" x14ac:dyDescent="0.2">
      <c r="A32" s="1164"/>
      <c r="B32" s="1149">
        <v>212</v>
      </c>
      <c r="C32" s="1150"/>
      <c r="D32" s="88" t="s">
        <v>375</v>
      </c>
      <c r="E32" s="130">
        <v>1450</v>
      </c>
      <c r="F32" s="421">
        <v>350</v>
      </c>
      <c r="G32" s="357"/>
      <c r="H32" s="362"/>
      <c r="I32" s="362"/>
    </row>
    <row r="33" spans="1:9" x14ac:dyDescent="0.2">
      <c r="A33" s="1164"/>
      <c r="B33" s="1168">
        <v>292</v>
      </c>
      <c r="C33" s="1168"/>
      <c r="D33" s="260" t="s">
        <v>374</v>
      </c>
      <c r="E33" s="261">
        <v>1094</v>
      </c>
      <c r="F33" s="425">
        <v>1860.2</v>
      </c>
      <c r="G33" s="357"/>
      <c r="H33" s="362"/>
      <c r="I33" s="362"/>
    </row>
    <row r="34" spans="1:9" x14ac:dyDescent="0.2">
      <c r="A34" s="1164"/>
      <c r="B34" s="1201">
        <v>310</v>
      </c>
      <c r="C34" s="1202"/>
      <c r="D34" s="260" t="s">
        <v>407</v>
      </c>
      <c r="E34" s="261">
        <v>11890</v>
      </c>
      <c r="F34" s="711">
        <v>11056.34</v>
      </c>
      <c r="G34" s="357"/>
      <c r="H34" s="362"/>
      <c r="I34" s="362"/>
    </row>
    <row r="35" spans="1:9" ht="13.5" thickBot="1" x14ac:dyDescent="0.25">
      <c r="A35" s="1165"/>
      <c r="B35" s="1199">
        <v>453</v>
      </c>
      <c r="C35" s="1200"/>
      <c r="D35" s="708" t="s">
        <v>989</v>
      </c>
      <c r="E35" s="709">
        <v>4500.79</v>
      </c>
      <c r="F35" s="710">
        <v>0</v>
      </c>
      <c r="G35" s="357"/>
      <c r="H35" s="362"/>
      <c r="I35" s="362"/>
    </row>
    <row r="36" spans="1:9" ht="13.5" thickBot="1" x14ac:dyDescent="0.25">
      <c r="A36" s="23" t="s">
        <v>251</v>
      </c>
      <c r="B36" s="24"/>
      <c r="C36" s="24"/>
      <c r="D36" s="24"/>
      <c r="E36" s="60">
        <f>SUM(E31:E35)</f>
        <v>18934.79</v>
      </c>
      <c r="F36" s="61">
        <f>SUM(F31:F35)</f>
        <v>13266.54</v>
      </c>
      <c r="G36" s="357"/>
      <c r="H36" s="362"/>
      <c r="I36" s="362"/>
    </row>
    <row r="37" spans="1:9" ht="15.75" x14ac:dyDescent="0.25">
      <c r="A37" s="13" t="s">
        <v>14</v>
      </c>
      <c r="B37" s="283"/>
      <c r="C37" s="14"/>
      <c r="D37" s="14"/>
      <c r="E37" s="14"/>
      <c r="F37" s="14"/>
      <c r="G37" s="372"/>
      <c r="H37" s="372"/>
      <c r="I37" s="372"/>
    </row>
    <row r="38" spans="1:9" ht="9" customHeight="1" x14ac:dyDescent="0.2">
      <c r="A38" s="1"/>
      <c r="B38" s="47"/>
      <c r="G38" s="11"/>
      <c r="H38" s="11"/>
      <c r="I38" s="11"/>
    </row>
    <row r="39" spans="1:9" ht="27" customHeight="1" x14ac:dyDescent="0.2">
      <c r="A39" s="1218" t="s">
        <v>22</v>
      </c>
      <c r="B39" s="1218"/>
      <c r="C39" s="955" t="s">
        <v>15</v>
      </c>
      <c r="D39" s="957"/>
      <c r="E39" s="29" t="s">
        <v>939</v>
      </c>
      <c r="F39" s="29" t="s">
        <v>988</v>
      </c>
      <c r="G39" s="358"/>
      <c r="H39" s="358"/>
      <c r="I39" s="363"/>
    </row>
    <row r="40" spans="1:9" ht="26.25" customHeight="1" x14ac:dyDescent="0.2">
      <c r="A40" s="788" t="s">
        <v>408</v>
      </c>
      <c r="B40" s="790"/>
      <c r="C40" s="998" t="s">
        <v>409</v>
      </c>
      <c r="D40" s="1000"/>
      <c r="E40" s="470" t="s">
        <v>465</v>
      </c>
      <c r="F40" s="470" t="s">
        <v>465</v>
      </c>
      <c r="G40" s="366"/>
      <c r="H40" s="367"/>
      <c r="I40" s="366"/>
    </row>
    <row r="41" spans="1:9" ht="26.25" customHeight="1" x14ac:dyDescent="0.2">
      <c r="A41" s="820"/>
      <c r="B41" s="821"/>
      <c r="C41" s="1183" t="s">
        <v>756</v>
      </c>
      <c r="D41" s="1185"/>
      <c r="E41" s="501">
        <v>0.9</v>
      </c>
      <c r="F41" s="712">
        <v>0.876</v>
      </c>
      <c r="G41" s="366"/>
      <c r="H41" s="367"/>
      <c r="I41" s="366"/>
    </row>
    <row r="42" spans="1:9" ht="28.5" customHeight="1" x14ac:dyDescent="0.2">
      <c r="A42" s="820"/>
      <c r="B42" s="821"/>
      <c r="C42" s="1183" t="s">
        <v>757</v>
      </c>
      <c r="D42" s="1185"/>
      <c r="E42" s="501">
        <v>0.9</v>
      </c>
      <c r="F42" s="712">
        <v>0.86950000000000005</v>
      </c>
      <c r="G42" s="366"/>
      <c r="H42" s="367"/>
      <c r="I42" s="366"/>
    </row>
    <row r="43" spans="1:9" ht="24" customHeight="1" x14ac:dyDescent="0.2">
      <c r="A43" s="820"/>
      <c r="B43" s="821"/>
      <c r="C43" s="1183" t="s">
        <v>410</v>
      </c>
      <c r="D43" s="1185"/>
      <c r="E43" s="501">
        <v>1</v>
      </c>
      <c r="F43" s="501">
        <v>1</v>
      </c>
      <c r="G43" s="366"/>
      <c r="H43" s="367"/>
      <c r="I43" s="366"/>
    </row>
    <row r="44" spans="1:9" ht="15.75" customHeight="1" x14ac:dyDescent="0.2">
      <c r="A44" s="791"/>
      <c r="B44" s="793"/>
      <c r="C44" s="1183" t="s">
        <v>411</v>
      </c>
      <c r="D44" s="1185"/>
      <c r="E44" s="501">
        <v>0.95</v>
      </c>
      <c r="F44" s="501">
        <v>0.97</v>
      </c>
      <c r="G44" s="366"/>
      <c r="H44" s="367"/>
      <c r="I44" s="366"/>
    </row>
    <row r="45" spans="1:9" ht="22.5" customHeight="1" x14ac:dyDescent="0.2">
      <c r="A45" s="977" t="s">
        <v>691</v>
      </c>
      <c r="B45" s="977"/>
      <c r="C45" s="1219" t="s">
        <v>695</v>
      </c>
      <c r="D45" s="1219"/>
      <c r="E45" s="716">
        <v>75</v>
      </c>
      <c r="F45" s="716">
        <v>0</v>
      </c>
      <c r="G45" s="373" t="s">
        <v>280</v>
      </c>
      <c r="H45" s="373"/>
      <c r="I45" s="357"/>
    </row>
    <row r="46" spans="1:9" ht="25.5" customHeight="1" x14ac:dyDescent="0.2">
      <c r="A46" s="977" t="s">
        <v>692</v>
      </c>
      <c r="B46" s="977"/>
      <c r="C46" s="1203" t="s">
        <v>696</v>
      </c>
      <c r="D46" s="1204"/>
      <c r="E46" s="465">
        <v>45</v>
      </c>
      <c r="F46" s="716" t="s">
        <v>990</v>
      </c>
      <c r="G46" s="11"/>
      <c r="H46" s="11"/>
      <c r="I46" s="11"/>
    </row>
    <row r="47" spans="1:9" ht="33" customHeight="1" x14ac:dyDescent="0.2">
      <c r="A47" s="977" t="s">
        <v>693</v>
      </c>
      <c r="B47" s="977"/>
      <c r="C47" s="1203" t="s">
        <v>814</v>
      </c>
      <c r="D47" s="1204"/>
      <c r="E47" s="716" t="s">
        <v>815</v>
      </c>
      <c r="F47" s="716" t="s">
        <v>991</v>
      </c>
      <c r="G47" s="374"/>
      <c r="H47" s="374"/>
      <c r="I47" s="374"/>
    </row>
    <row r="48" spans="1:9" x14ac:dyDescent="0.2">
      <c r="A48" s="437"/>
      <c r="B48" s="437"/>
      <c r="C48" s="437"/>
      <c r="D48" s="437"/>
      <c r="E48" s="633"/>
      <c r="F48" s="633"/>
    </row>
    <row r="49" spans="1:6" ht="13.5" thickBot="1" x14ac:dyDescent="0.25">
      <c r="A49" s="6" t="s">
        <v>16</v>
      </c>
      <c r="E49" s="6"/>
    </row>
    <row r="50" spans="1:6" ht="264.75" customHeight="1" x14ac:dyDescent="0.2">
      <c r="A50" s="1205" t="s">
        <v>17</v>
      </c>
      <c r="B50" s="1208" t="s">
        <v>992</v>
      </c>
      <c r="C50" s="1209"/>
      <c r="D50" s="1209"/>
      <c r="E50" s="1209"/>
      <c r="F50" s="1210"/>
    </row>
    <row r="51" spans="1:6" x14ac:dyDescent="0.2">
      <c r="A51" s="1206"/>
      <c r="B51" s="826"/>
      <c r="C51" s="827"/>
      <c r="D51" s="827"/>
      <c r="E51" s="827"/>
      <c r="F51" s="1211"/>
    </row>
    <row r="52" spans="1:6" x14ac:dyDescent="0.2">
      <c r="A52" s="1206"/>
      <c r="B52" s="826"/>
      <c r="C52" s="827"/>
      <c r="D52" s="827"/>
      <c r="E52" s="827"/>
      <c r="F52" s="1211"/>
    </row>
    <row r="53" spans="1:6" x14ac:dyDescent="0.2">
      <c r="A53" s="1206"/>
      <c r="B53" s="826"/>
      <c r="C53" s="827"/>
      <c r="D53" s="827"/>
      <c r="E53" s="827"/>
      <c r="F53" s="1211"/>
    </row>
    <row r="54" spans="1:6" ht="13.5" thickBot="1" x14ac:dyDescent="0.25">
      <c r="A54" s="1207"/>
      <c r="B54" s="1212"/>
      <c r="C54" s="1213"/>
      <c r="D54" s="1213"/>
      <c r="E54" s="1213"/>
      <c r="F54" s="1214"/>
    </row>
    <row r="56" spans="1:6" ht="13.5" thickBot="1" x14ac:dyDescent="0.25"/>
    <row r="57" spans="1:6" ht="24.75" thickBot="1" x14ac:dyDescent="0.25">
      <c r="A57" s="243" t="s">
        <v>259</v>
      </c>
      <c r="B57" s="1094" t="s">
        <v>458</v>
      </c>
      <c r="C57" s="1095"/>
      <c r="D57" s="1095"/>
      <c r="E57" s="1095"/>
      <c r="F57" s="1096"/>
    </row>
  </sheetData>
  <mergeCells count="37">
    <mergeCell ref="B57:F57"/>
    <mergeCell ref="A39:B39"/>
    <mergeCell ref="A40:B44"/>
    <mergeCell ref="A45:B45"/>
    <mergeCell ref="C45:D45"/>
    <mergeCell ref="C39:D39"/>
    <mergeCell ref="C43:D43"/>
    <mergeCell ref="C12:D12"/>
    <mergeCell ref="C13:D13"/>
    <mergeCell ref="C44:D44"/>
    <mergeCell ref="A50:A54"/>
    <mergeCell ref="D3:F3"/>
    <mergeCell ref="D4:F4"/>
    <mergeCell ref="D5:F5"/>
    <mergeCell ref="C9:F9"/>
    <mergeCell ref="C10:F10"/>
    <mergeCell ref="D6:F6"/>
    <mergeCell ref="B50:F54"/>
    <mergeCell ref="C8:F8"/>
    <mergeCell ref="A46:B46"/>
    <mergeCell ref="A47:B47"/>
    <mergeCell ref="C46:D46"/>
    <mergeCell ref="A22:A26"/>
    <mergeCell ref="A31:A35"/>
    <mergeCell ref="C47:D47"/>
    <mergeCell ref="C41:D41"/>
    <mergeCell ref="C42:D42"/>
    <mergeCell ref="C40:D40"/>
    <mergeCell ref="C14:D14"/>
    <mergeCell ref="C15:D15"/>
    <mergeCell ref="C17:F17"/>
    <mergeCell ref="C18:F18"/>
    <mergeCell ref="B35:C35"/>
    <mergeCell ref="B34:C34"/>
    <mergeCell ref="B31:C31"/>
    <mergeCell ref="B32:C32"/>
    <mergeCell ref="B33:C33"/>
  </mergeCells>
  <pageMargins left="0.7" right="0.7" top="0.75" bottom="0.75" header="0.3" footer="0.3"/>
  <pageSetup paperSize="9" scale="74" fitToHeight="0" orientation="portrait" r:id="rId1"/>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39"/>
  <sheetViews>
    <sheetView workbookViewId="0">
      <selection activeCell="C11" sqref="C11"/>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16" t="s">
        <v>663</v>
      </c>
      <c r="B5" s="3"/>
      <c r="C5" s="673" t="s">
        <v>688</v>
      </c>
      <c r="D5" s="1082" t="s">
        <v>459</v>
      </c>
      <c r="E5" s="1083"/>
      <c r="F5" s="1084"/>
      <c r="G5" s="7"/>
      <c r="H5" s="7"/>
      <c r="I5" s="7"/>
    </row>
    <row r="6" spans="1:9" ht="13.5" thickBot="1" x14ac:dyDescent="0.25">
      <c r="A6" s="16" t="s">
        <v>27</v>
      </c>
      <c r="B6" s="3"/>
      <c r="C6" s="282"/>
      <c r="D6" s="1082" t="s">
        <v>689</v>
      </c>
      <c r="E6" s="1083"/>
      <c r="F6" s="1084"/>
      <c r="G6" s="7"/>
      <c r="H6" s="7"/>
      <c r="I6" s="7"/>
    </row>
    <row r="7" spans="1:9" ht="13.5" thickBot="1" x14ac:dyDescent="0.25">
      <c r="A7" s="4"/>
      <c r="B7" s="3"/>
      <c r="C7" s="3"/>
      <c r="D7" s="3"/>
      <c r="E7" s="3"/>
      <c r="F7" s="3"/>
      <c r="G7" s="7"/>
      <c r="H7" s="7"/>
      <c r="I7" s="7"/>
    </row>
    <row r="8" spans="1:9" ht="13.5" thickBot="1" x14ac:dyDescent="0.25">
      <c r="A8" s="284" t="s">
        <v>21</v>
      </c>
      <c r="B8" s="3"/>
      <c r="C8" s="778" t="s">
        <v>689</v>
      </c>
      <c r="D8" s="779"/>
      <c r="E8" s="779"/>
      <c r="F8" s="780"/>
      <c r="G8" s="7"/>
      <c r="H8" s="7"/>
      <c r="I8" s="7"/>
    </row>
    <row r="9" spans="1:9" ht="23.25" thickBot="1" x14ac:dyDescent="0.25">
      <c r="A9" s="281" t="s">
        <v>25</v>
      </c>
      <c r="B9" s="3"/>
      <c r="C9" s="910" t="s">
        <v>432</v>
      </c>
      <c r="D9" s="911"/>
      <c r="E9" s="911"/>
      <c r="F9" s="912"/>
      <c r="G9" s="7"/>
      <c r="H9" s="7"/>
      <c r="I9" s="7"/>
    </row>
    <row r="10" spans="1:9" ht="13.5" thickBot="1" x14ac:dyDescent="0.25">
      <c r="A10" s="281" t="s">
        <v>26</v>
      </c>
      <c r="B10" s="3"/>
      <c r="C10" s="778" t="s">
        <v>978</v>
      </c>
      <c r="D10" s="779"/>
      <c r="E10" s="779"/>
      <c r="F10" s="780"/>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3.5" thickBot="1" x14ac:dyDescent="0.25">
      <c r="A13" s="286" t="s">
        <v>2</v>
      </c>
      <c r="B13" s="3"/>
      <c r="C13" s="1134">
        <v>4.42</v>
      </c>
      <c r="D13" s="780"/>
      <c r="E13" s="3"/>
      <c r="F13" s="3"/>
      <c r="G13" s="7"/>
      <c r="H13" s="7"/>
      <c r="I13" s="7"/>
    </row>
    <row r="14" spans="1:9" ht="13.5" thickBot="1" x14ac:dyDescent="0.25">
      <c r="A14" s="284" t="s">
        <v>279</v>
      </c>
      <c r="B14" s="3"/>
      <c r="C14" s="1134">
        <v>4.42</v>
      </c>
      <c r="D14" s="780"/>
      <c r="E14" s="3"/>
      <c r="F14" s="3"/>
      <c r="G14" s="7"/>
      <c r="H14" s="7"/>
      <c r="I14" s="7"/>
    </row>
    <row r="15" spans="1:9" ht="13.5" thickBot="1" x14ac:dyDescent="0.25">
      <c r="A15" s="281" t="s">
        <v>1</v>
      </c>
      <c r="B15" s="3"/>
      <c r="C15" s="1145">
        <v>1.5329999999999999</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976</v>
      </c>
      <c r="D17" s="779"/>
      <c r="E17" s="779"/>
      <c r="F17" s="780"/>
      <c r="G17" s="7"/>
      <c r="H17" s="7"/>
      <c r="I17" s="7"/>
    </row>
    <row r="18" spans="1:9" ht="13.5" thickBot="1" x14ac:dyDescent="0.25">
      <c r="A18" s="281" t="s">
        <v>19</v>
      </c>
      <c r="B18" s="3"/>
      <c r="C18" s="778" t="s">
        <v>968</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ht="13.5" thickBot="1" x14ac:dyDescent="0.25">
      <c r="A23" s="136"/>
      <c r="B23" s="88"/>
      <c r="C23" s="87">
        <v>640</v>
      </c>
      <c r="D23" s="88" t="s">
        <v>66</v>
      </c>
      <c r="E23" s="130">
        <v>4420</v>
      </c>
      <c r="F23" s="130">
        <v>1533</v>
      </c>
      <c r="G23" s="358"/>
      <c r="H23" s="358"/>
      <c r="I23" s="358"/>
    </row>
    <row r="24" spans="1:9" ht="13.5" thickBot="1" x14ac:dyDescent="0.25">
      <c r="A24" s="23" t="s">
        <v>11</v>
      </c>
      <c r="B24" s="24"/>
      <c r="C24" s="24"/>
      <c r="D24" s="24"/>
      <c r="E24" s="60">
        <f>SUM(E23:E23)</f>
        <v>4420</v>
      </c>
      <c r="F24" s="61">
        <f>SUM(F23:F23)</f>
        <v>1533</v>
      </c>
      <c r="G24" s="360"/>
      <c r="H24" s="361"/>
      <c r="I24" s="361"/>
    </row>
    <row r="25" spans="1:9" ht="13.5" thickBot="1" x14ac:dyDescent="0.25">
      <c r="A25" s="26" t="s">
        <v>13</v>
      </c>
      <c r="B25" s="24"/>
      <c r="C25" s="24"/>
      <c r="D25" s="24"/>
      <c r="E25" s="58">
        <f>E24</f>
        <v>4420</v>
      </c>
      <c r="F25" s="58">
        <f>F24</f>
        <v>1533</v>
      </c>
      <c r="G25" s="357"/>
      <c r="H25" s="362"/>
      <c r="I25" s="362"/>
    </row>
    <row r="26" spans="1:9" x14ac:dyDescent="0.2">
      <c r="A26" s="381" t="s">
        <v>249</v>
      </c>
      <c r="B26" s="1056" t="s">
        <v>6</v>
      </c>
      <c r="C26" s="1056"/>
      <c r="D26" s="382" t="s">
        <v>250</v>
      </c>
      <c r="E26" s="382" t="s">
        <v>9</v>
      </c>
      <c r="F26" s="383" t="s">
        <v>10</v>
      </c>
      <c r="G26" s="357"/>
      <c r="H26" s="362"/>
      <c r="I26" s="362"/>
    </row>
    <row r="27" spans="1:9" x14ac:dyDescent="0.2">
      <c r="A27" s="384"/>
      <c r="B27" s="1057"/>
      <c r="C27" s="1058"/>
      <c r="D27" s="22"/>
      <c r="E27" s="55"/>
      <c r="F27" s="385"/>
      <c r="G27" s="372"/>
      <c r="H27" s="372"/>
      <c r="I27" s="372"/>
    </row>
    <row r="28" spans="1:9" ht="13.5" thickBot="1" x14ac:dyDescent="0.25">
      <c r="A28" s="33" t="s">
        <v>251</v>
      </c>
      <c r="B28" s="31"/>
      <c r="C28" s="31"/>
      <c r="D28" s="31"/>
      <c r="E28" s="356">
        <f>E27</f>
        <v>0</v>
      </c>
      <c r="F28" s="356">
        <f>F27</f>
        <v>0</v>
      </c>
      <c r="G28" s="11"/>
      <c r="H28" s="11"/>
      <c r="I28" s="11"/>
    </row>
    <row r="29" spans="1:9" ht="15.75" customHeight="1" x14ac:dyDescent="0.2">
      <c r="E29" s="357"/>
      <c r="F29" s="357"/>
      <c r="G29" s="358"/>
      <c r="H29" s="358"/>
      <c r="I29" s="363"/>
    </row>
    <row r="30" spans="1:9" ht="12.75" customHeight="1" x14ac:dyDescent="0.25">
      <c r="A30" s="13" t="s">
        <v>14</v>
      </c>
      <c r="B30" s="283"/>
      <c r="C30" s="14"/>
      <c r="D30" s="14"/>
      <c r="E30" s="14"/>
      <c r="F30" s="14"/>
      <c r="G30" s="366"/>
      <c r="H30" s="367"/>
      <c r="I30" s="366"/>
    </row>
    <row r="31" spans="1:9" x14ac:dyDescent="0.2">
      <c r="A31" s="1"/>
      <c r="B31" s="47"/>
      <c r="G31" s="366"/>
      <c r="H31" s="367"/>
      <c r="I31" s="366"/>
    </row>
    <row r="32" spans="1:9" ht="27.75" customHeight="1" x14ac:dyDescent="0.2">
      <c r="A32" s="812" t="s">
        <v>22</v>
      </c>
      <c r="B32" s="812"/>
      <c r="C32" s="812"/>
      <c r="D32" s="175" t="s">
        <v>15</v>
      </c>
      <c r="E32" s="175" t="s">
        <v>910</v>
      </c>
      <c r="F32" s="175" t="s">
        <v>934</v>
      </c>
      <c r="G32" s="364"/>
      <c r="H32" s="365"/>
      <c r="I32" s="11"/>
    </row>
    <row r="33" spans="1:9" ht="23.25" customHeight="1" x14ac:dyDescent="0.2">
      <c r="A33" s="794" t="s">
        <v>690</v>
      </c>
      <c r="B33" s="794"/>
      <c r="C33" s="794"/>
      <c r="D33" s="634" t="s">
        <v>694</v>
      </c>
      <c r="E33" s="44">
        <v>30</v>
      </c>
      <c r="F33" s="63">
        <v>75</v>
      </c>
      <c r="G33" s="369"/>
      <c r="H33" s="370"/>
      <c r="I33" s="371"/>
    </row>
    <row r="34" spans="1:9" ht="20.25" customHeight="1" x14ac:dyDescent="0.2">
      <c r="A34" s="430"/>
      <c r="B34" s="430"/>
      <c r="C34" s="430"/>
      <c r="D34" s="437"/>
      <c r="E34" s="632"/>
      <c r="F34" s="633"/>
      <c r="G34" s="369"/>
      <c r="H34" s="370"/>
      <c r="I34" s="371"/>
    </row>
    <row r="35" spans="1:9" ht="24.75" customHeight="1" thickBot="1" x14ac:dyDescent="0.25">
      <c r="A35" s="6" t="s">
        <v>16</v>
      </c>
      <c r="E35" s="6"/>
      <c r="G35" s="374"/>
      <c r="H35" s="374"/>
      <c r="I35" s="374"/>
    </row>
    <row r="36" spans="1:9" ht="51" customHeight="1" thickBot="1" x14ac:dyDescent="0.25">
      <c r="A36" s="702" t="s">
        <v>17</v>
      </c>
      <c r="B36" s="1208" t="s">
        <v>977</v>
      </c>
      <c r="C36" s="1209"/>
      <c r="D36" s="1209"/>
      <c r="E36" s="1209"/>
      <c r="F36" s="1210"/>
    </row>
    <row r="37" spans="1:9" ht="24.75" thickBot="1" x14ac:dyDescent="0.25">
      <c r="A37" s="243" t="s">
        <v>259</v>
      </c>
      <c r="B37" s="1220" t="s">
        <v>418</v>
      </c>
      <c r="C37" s="1095"/>
      <c r="D37" s="1095"/>
      <c r="E37" s="1095"/>
      <c r="F37" s="1096"/>
    </row>
    <row r="39" spans="1:9" x14ac:dyDescent="0.2">
      <c r="B39" s="554"/>
      <c r="C39" s="554"/>
      <c r="D39" s="554"/>
      <c r="E39" s="554"/>
      <c r="F39" s="3"/>
    </row>
  </sheetData>
  <mergeCells count="19">
    <mergeCell ref="C9:F9"/>
    <mergeCell ref="D3:F3"/>
    <mergeCell ref="D4:F4"/>
    <mergeCell ref="D5:F5"/>
    <mergeCell ref="D6:F6"/>
    <mergeCell ref="C8:F8"/>
    <mergeCell ref="B37:F37"/>
    <mergeCell ref="A33:C33"/>
    <mergeCell ref="C10:F10"/>
    <mergeCell ref="C12:D12"/>
    <mergeCell ref="C13:D13"/>
    <mergeCell ref="C14:D14"/>
    <mergeCell ref="C15:D15"/>
    <mergeCell ref="C17:F17"/>
    <mergeCell ref="C18:F18"/>
    <mergeCell ref="B26:C26"/>
    <mergeCell ref="B27:C27"/>
    <mergeCell ref="A32:C32"/>
    <mergeCell ref="B36:F36"/>
  </mergeCells>
  <pageMargins left="0.7" right="0.7" top="0.75" bottom="0.75" header="0.3" footer="0.3"/>
  <pageSetup paperSize="9" fitToHeight="0" orientation="portrait" r:id="rId1"/>
  <legacy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33"/>
  <sheetViews>
    <sheetView workbookViewId="0">
      <selection activeCell="E29" sqref="E29"/>
    </sheetView>
  </sheetViews>
  <sheetFormatPr defaultRowHeight="12.75" x14ac:dyDescent="0.2"/>
  <cols>
    <col min="1" max="1" width="23.28515625" customWidth="1"/>
    <col min="2" max="2" width="5.5703125" customWidth="1"/>
    <col min="3" max="3" width="20.85546875" customWidth="1"/>
    <col min="4" max="4" width="26.5703125" customWidth="1"/>
    <col min="5" max="5" width="19.42578125" customWidth="1"/>
  </cols>
  <sheetData>
    <row r="1" spans="1:7" ht="15.75" x14ac:dyDescent="0.25">
      <c r="A1" s="442" t="s">
        <v>4</v>
      </c>
      <c r="B1" s="442"/>
      <c r="C1" s="443"/>
      <c r="D1" s="443"/>
      <c r="E1" s="443"/>
    </row>
    <row r="2" spans="1:7" ht="16.5" thickBot="1" x14ac:dyDescent="0.3">
      <c r="A2" s="444"/>
      <c r="B2" s="445"/>
    </row>
    <row r="3" spans="1:7" ht="13.5" thickBot="1" x14ac:dyDescent="0.25">
      <c r="A3" s="3"/>
      <c r="B3" s="3"/>
      <c r="C3" s="446" t="s">
        <v>24</v>
      </c>
      <c r="D3" s="1226" t="s">
        <v>3</v>
      </c>
      <c r="E3" s="1234"/>
    </row>
    <row r="4" spans="1:7" ht="13.5" thickBot="1" x14ac:dyDescent="0.25">
      <c r="A4" s="447" t="s">
        <v>0</v>
      </c>
      <c r="B4" s="3"/>
      <c r="C4" s="672" t="s">
        <v>245</v>
      </c>
      <c r="D4" s="1235" t="s">
        <v>246</v>
      </c>
      <c r="E4" s="1236"/>
    </row>
    <row r="5" spans="1:7" ht="13.5" thickBot="1" x14ac:dyDescent="0.25">
      <c r="A5" s="448" t="s">
        <v>663</v>
      </c>
      <c r="B5" s="3"/>
      <c r="C5" s="678" t="s">
        <v>688</v>
      </c>
      <c r="D5" s="1119" t="s">
        <v>459</v>
      </c>
      <c r="E5" s="1121"/>
    </row>
    <row r="6" spans="1:7" ht="13.5" thickBot="1" x14ac:dyDescent="0.25">
      <c r="A6" s="449"/>
      <c r="B6" s="3"/>
      <c r="C6" s="3"/>
      <c r="D6" s="3"/>
      <c r="E6" s="3"/>
    </row>
    <row r="7" spans="1:7" ht="13.5" customHeight="1" thickBot="1" x14ac:dyDescent="0.25">
      <c r="A7" s="447" t="s">
        <v>21</v>
      </c>
      <c r="B7" s="3"/>
      <c r="C7" s="1054" t="s">
        <v>415</v>
      </c>
      <c r="D7" s="1055"/>
      <c r="E7" s="1233"/>
      <c r="F7" s="227"/>
      <c r="G7" s="227"/>
    </row>
    <row r="8" spans="1:7" ht="13.5" thickBot="1" x14ac:dyDescent="0.25">
      <c r="A8" s="448" t="s">
        <v>42</v>
      </c>
      <c r="B8" s="3"/>
      <c r="C8" s="1054" t="s">
        <v>454</v>
      </c>
      <c r="D8" s="1055"/>
      <c r="E8" s="1233"/>
      <c r="F8" s="227"/>
      <c r="G8" s="227"/>
    </row>
    <row r="9" spans="1:7" ht="13.5" thickBot="1" x14ac:dyDescent="0.25">
      <c r="A9" s="448" t="s">
        <v>26</v>
      </c>
      <c r="B9" s="3"/>
      <c r="C9" s="1054" t="s">
        <v>880</v>
      </c>
      <c r="D9" s="1055"/>
      <c r="E9" s="1233"/>
      <c r="F9" s="227"/>
      <c r="G9" s="227"/>
    </row>
    <row r="10" spans="1:7" ht="13.5" thickBot="1" x14ac:dyDescent="0.25">
      <c r="A10" s="449"/>
      <c r="B10" s="3"/>
      <c r="C10" s="3"/>
      <c r="D10" s="3"/>
      <c r="E10" s="3"/>
      <c r="F10" s="3"/>
      <c r="G10" s="3"/>
    </row>
    <row r="11" spans="1:7" ht="13.5" thickBot="1" x14ac:dyDescent="0.25">
      <c r="A11" s="449"/>
      <c r="B11" s="3"/>
      <c r="C11" s="1226" t="s">
        <v>682</v>
      </c>
      <c r="D11" s="1227"/>
      <c r="E11" s="3"/>
    </row>
    <row r="12" spans="1:7" ht="13.5" thickBot="1" x14ac:dyDescent="0.25">
      <c r="A12" s="450" t="s">
        <v>2</v>
      </c>
      <c r="B12" s="3"/>
      <c r="C12" s="1228">
        <v>2.7</v>
      </c>
      <c r="D12" s="1229"/>
      <c r="E12" s="3"/>
    </row>
    <row r="13" spans="1:7" ht="13.5" thickBot="1" x14ac:dyDescent="0.25">
      <c r="A13" s="447" t="s">
        <v>20</v>
      </c>
      <c r="B13" s="3"/>
      <c r="C13" s="1228">
        <v>2.7</v>
      </c>
      <c r="D13" s="1229"/>
      <c r="E13" s="451"/>
    </row>
    <row r="14" spans="1:7" ht="13.5" thickBot="1" x14ac:dyDescent="0.25">
      <c r="A14" s="448" t="s">
        <v>1</v>
      </c>
      <c r="B14" s="3"/>
      <c r="C14" s="1230">
        <v>0.72099999999999997</v>
      </c>
      <c r="D14" s="1231"/>
      <c r="E14" s="3"/>
    </row>
    <row r="15" spans="1:7" ht="13.5" thickBot="1" x14ac:dyDescent="0.25">
      <c r="A15" s="452"/>
      <c r="B15" s="3"/>
      <c r="C15" s="12"/>
      <c r="D15" s="12"/>
      <c r="E15" s="11"/>
    </row>
    <row r="16" spans="1:7" ht="13.5" thickBot="1" x14ac:dyDescent="0.25">
      <c r="A16" s="447" t="s">
        <v>18</v>
      </c>
      <c r="B16" s="11"/>
      <c r="C16" s="9" t="s">
        <v>950</v>
      </c>
      <c r="D16" s="8"/>
      <c r="E16" s="53"/>
      <c r="F16" s="227"/>
    </row>
    <row r="17" spans="1:6" ht="13.5" thickBot="1" x14ac:dyDescent="0.25">
      <c r="A17" s="448" t="s">
        <v>19</v>
      </c>
      <c r="B17" s="3"/>
      <c r="C17" s="9" t="s">
        <v>951</v>
      </c>
      <c r="D17" s="8"/>
      <c r="E17" s="53"/>
      <c r="F17" s="227"/>
    </row>
    <row r="18" spans="1:6" x14ac:dyDescent="0.2">
      <c r="F18" s="3"/>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529"/>
      <c r="B23" s="408">
        <v>642</v>
      </c>
      <c r="C23" s="408" t="s">
        <v>498</v>
      </c>
      <c r="D23" s="525">
        <v>3000</v>
      </c>
      <c r="E23" s="526">
        <v>430</v>
      </c>
    </row>
    <row r="24" spans="1:6" ht="13.5" thickBot="1" x14ac:dyDescent="0.25">
      <c r="A24" s="688" t="s">
        <v>11</v>
      </c>
      <c r="B24" s="689"/>
      <c r="C24" s="690"/>
      <c r="D24" s="691">
        <f>D23</f>
        <v>3000</v>
      </c>
      <c r="E24" s="692">
        <f>E23</f>
        <v>430</v>
      </c>
    </row>
    <row r="26" spans="1:6" ht="15.75" x14ac:dyDescent="0.25">
      <c r="A26" s="442" t="s">
        <v>14</v>
      </c>
      <c r="B26" s="443"/>
      <c r="C26" s="443"/>
      <c r="D26" s="443"/>
      <c r="E26" s="443"/>
    </row>
    <row r="27" spans="1:6" x14ac:dyDescent="0.2">
      <c r="A27" s="462"/>
    </row>
    <row r="28" spans="1:6" ht="22.5" x14ac:dyDescent="0.2">
      <c r="A28" s="1232" t="s">
        <v>22</v>
      </c>
      <c r="B28" s="1232"/>
      <c r="C28" s="464" t="s">
        <v>15</v>
      </c>
      <c r="D28" s="463" t="s">
        <v>943</v>
      </c>
      <c r="E28" s="464" t="s">
        <v>940</v>
      </c>
    </row>
    <row r="29" spans="1:6" ht="37.5" customHeight="1" x14ac:dyDescent="0.2">
      <c r="A29" s="794" t="s">
        <v>460</v>
      </c>
      <c r="B29" s="794"/>
      <c r="C29" s="436" t="s">
        <v>461</v>
      </c>
      <c r="D29" s="417">
        <v>29</v>
      </c>
      <c r="E29" s="353">
        <v>27</v>
      </c>
    </row>
    <row r="30" spans="1:6" ht="13.5" thickBot="1" x14ac:dyDescent="0.25">
      <c r="A30" s="467" t="s">
        <v>16</v>
      </c>
      <c r="C30" s="466"/>
      <c r="D30" s="466"/>
      <c r="E30" s="466"/>
    </row>
    <row r="31" spans="1:6" ht="112.5" customHeight="1" thickBot="1" x14ac:dyDescent="0.25">
      <c r="A31" s="469" t="s">
        <v>17</v>
      </c>
      <c r="B31" s="1221" t="s">
        <v>957</v>
      </c>
      <c r="C31" s="1222"/>
      <c r="D31" s="1222"/>
      <c r="E31" s="1223"/>
    </row>
    <row r="32" spans="1:6" ht="13.5" thickBot="1" x14ac:dyDescent="0.25"/>
    <row r="33" spans="1:5" ht="24.75" thickBot="1" x14ac:dyDescent="0.25">
      <c r="A33" s="468" t="s">
        <v>259</v>
      </c>
      <c r="B33" s="1224" t="s">
        <v>458</v>
      </c>
      <c r="C33" s="1224"/>
      <c r="D33" s="1224"/>
      <c r="E33" s="1225"/>
    </row>
  </sheetData>
  <mergeCells count="14">
    <mergeCell ref="C9:E9"/>
    <mergeCell ref="D3:E3"/>
    <mergeCell ref="D4:E4"/>
    <mergeCell ref="D5:E5"/>
    <mergeCell ref="C7:E7"/>
    <mergeCell ref="C8:E8"/>
    <mergeCell ref="B31:E31"/>
    <mergeCell ref="B33:E33"/>
    <mergeCell ref="C11:D11"/>
    <mergeCell ref="C12:D12"/>
    <mergeCell ref="C13:D13"/>
    <mergeCell ref="C14:D14"/>
    <mergeCell ref="A28:B28"/>
    <mergeCell ref="A29:B29"/>
  </mergeCells>
  <pageMargins left="0.7" right="0.7" top="0.75" bottom="0.75" header="0.3" footer="0.3"/>
  <pageSetup paperSize="9" scale="93" fitToHeight="0" orientation="portrait" verticalDpi="0" r:id="rId1"/>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43"/>
  <sheetViews>
    <sheetView topLeftCell="A12" workbookViewId="0">
      <selection activeCell="B41" sqref="B41:F41"/>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16" t="s">
        <v>663</v>
      </c>
      <c r="B5" s="3"/>
      <c r="C5" s="673" t="s">
        <v>688</v>
      </c>
      <c r="D5" s="1082" t="s">
        <v>459</v>
      </c>
      <c r="E5" s="1083"/>
      <c r="F5" s="1084"/>
      <c r="G5" s="7"/>
      <c r="H5" s="7"/>
      <c r="I5" s="7"/>
    </row>
    <row r="6" spans="1:9" ht="13.5" thickBot="1" x14ac:dyDescent="0.25">
      <c r="A6" s="16" t="s">
        <v>27</v>
      </c>
      <c r="B6" s="3"/>
      <c r="C6" s="282"/>
      <c r="D6" s="1082" t="s">
        <v>700</v>
      </c>
      <c r="E6" s="1083"/>
      <c r="F6" s="1084"/>
      <c r="G6" s="7"/>
      <c r="H6" s="7"/>
      <c r="I6" s="7"/>
    </row>
    <row r="7" spans="1:9" ht="13.5" thickBot="1" x14ac:dyDescent="0.25">
      <c r="A7" s="4"/>
      <c r="B7" s="3"/>
      <c r="C7" s="3"/>
      <c r="D7" s="3"/>
      <c r="E7" s="3"/>
      <c r="F7" s="3"/>
      <c r="G7" s="7"/>
      <c r="H7" s="7"/>
      <c r="I7" s="7"/>
    </row>
    <row r="8" spans="1:9" ht="13.5" thickBot="1" x14ac:dyDescent="0.25">
      <c r="A8" s="284" t="s">
        <v>21</v>
      </c>
      <c r="B8" s="3"/>
      <c r="C8" s="778" t="s">
        <v>700</v>
      </c>
      <c r="D8" s="779"/>
      <c r="E8" s="779"/>
      <c r="F8" s="780"/>
      <c r="G8" s="7"/>
      <c r="H8" s="7"/>
      <c r="I8" s="7"/>
    </row>
    <row r="9" spans="1:9" ht="23.25" thickBot="1" x14ac:dyDescent="0.25">
      <c r="A9" s="281" t="s">
        <v>25</v>
      </c>
      <c r="B9" s="3"/>
      <c r="C9" s="910" t="s">
        <v>432</v>
      </c>
      <c r="D9" s="911"/>
      <c r="E9" s="911"/>
      <c r="F9" s="912"/>
      <c r="G9" s="7"/>
      <c r="H9" s="7"/>
      <c r="I9" s="7"/>
    </row>
    <row r="10" spans="1:9" ht="13.5" thickBot="1" x14ac:dyDescent="0.25">
      <c r="A10" s="281" t="s">
        <v>26</v>
      </c>
      <c r="B10" s="3"/>
      <c r="C10" s="778" t="s">
        <v>414</v>
      </c>
      <c r="D10" s="779"/>
      <c r="E10" s="779"/>
      <c r="F10" s="780"/>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3.5" thickBot="1" x14ac:dyDescent="0.25">
      <c r="A13" s="286" t="s">
        <v>2</v>
      </c>
      <c r="B13" s="3"/>
      <c r="C13" s="1134">
        <v>14.23</v>
      </c>
      <c r="D13" s="780"/>
      <c r="E13" s="3"/>
      <c r="F13" s="3"/>
      <c r="G13" s="7"/>
      <c r="H13" s="7"/>
      <c r="I13" s="7"/>
    </row>
    <row r="14" spans="1:9" ht="13.5" thickBot="1" x14ac:dyDescent="0.25">
      <c r="A14" s="284" t="s">
        <v>279</v>
      </c>
      <c r="B14" s="3"/>
      <c r="C14" s="1134">
        <v>14.23</v>
      </c>
      <c r="D14" s="780"/>
      <c r="E14" s="3"/>
      <c r="F14" s="3"/>
      <c r="G14" s="7"/>
      <c r="H14" s="7"/>
      <c r="I14" s="7"/>
    </row>
    <row r="15" spans="1:9" ht="13.5" thickBot="1" x14ac:dyDescent="0.25">
      <c r="A15" s="281" t="s">
        <v>1</v>
      </c>
      <c r="B15" s="3"/>
      <c r="C15" s="1145">
        <v>3.06</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932</v>
      </c>
      <c r="D17" s="779"/>
      <c r="E17" s="779"/>
      <c r="F17" s="780"/>
      <c r="G17" s="7"/>
      <c r="H17" s="7"/>
      <c r="I17" s="7"/>
    </row>
    <row r="18" spans="1:9" ht="13.5" thickBot="1" x14ac:dyDescent="0.25">
      <c r="A18" s="281" t="s">
        <v>19</v>
      </c>
      <c r="B18" s="3"/>
      <c r="C18" s="778" t="s">
        <v>933</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ht="13.5" thickBot="1" x14ac:dyDescent="0.25">
      <c r="A23" s="136"/>
      <c r="B23" s="88">
        <v>642</v>
      </c>
      <c r="C23" s="87"/>
      <c r="D23" s="88" t="s">
        <v>66</v>
      </c>
      <c r="E23" s="130">
        <v>14230</v>
      </c>
      <c r="F23" s="130">
        <v>3056.35</v>
      </c>
      <c r="G23" s="358"/>
      <c r="H23" s="358"/>
      <c r="I23" s="358"/>
    </row>
    <row r="24" spans="1:9" ht="13.5" thickBot="1" x14ac:dyDescent="0.25">
      <c r="A24" s="23" t="s">
        <v>11</v>
      </c>
      <c r="B24" s="24"/>
      <c r="C24" s="24"/>
      <c r="D24" s="24"/>
      <c r="E24" s="60">
        <f>SUM(E23:E23)</f>
        <v>14230</v>
      </c>
      <c r="F24" s="61">
        <f>SUM(F23:F23)</f>
        <v>3056.35</v>
      </c>
      <c r="G24" s="360"/>
      <c r="H24" s="361"/>
      <c r="I24" s="361"/>
    </row>
    <row r="25" spans="1:9" ht="13.5" thickBot="1" x14ac:dyDescent="0.25">
      <c r="A25" s="250"/>
      <c r="B25" s="279"/>
      <c r="C25" s="237"/>
      <c r="D25" s="237"/>
      <c r="E25" s="236"/>
      <c r="F25" s="236"/>
      <c r="G25" s="357"/>
      <c r="H25" s="362"/>
      <c r="I25" s="362"/>
    </row>
    <row r="26" spans="1:9" ht="13.5" thickBot="1" x14ac:dyDescent="0.25">
      <c r="A26" s="23" t="s">
        <v>12</v>
      </c>
      <c r="B26" s="251"/>
      <c r="C26" s="24"/>
      <c r="D26" s="24"/>
      <c r="E26" s="60">
        <v>0</v>
      </c>
      <c r="F26" s="60">
        <v>0</v>
      </c>
      <c r="G26" s="357"/>
      <c r="H26" s="362"/>
      <c r="I26" s="362"/>
    </row>
    <row r="27" spans="1:9" ht="13.5" thickBot="1" x14ac:dyDescent="0.25">
      <c r="A27" s="26" t="s">
        <v>13</v>
      </c>
      <c r="B27" s="24"/>
      <c r="C27" s="24"/>
      <c r="D27" s="24"/>
      <c r="E27" s="58">
        <f>E26+E24</f>
        <v>14230</v>
      </c>
      <c r="F27" s="58">
        <f>F26+F24</f>
        <v>3056.35</v>
      </c>
      <c r="G27" s="357"/>
      <c r="H27" s="362"/>
      <c r="I27" s="362"/>
    </row>
    <row r="28" spans="1:9" x14ac:dyDescent="0.2">
      <c r="A28" s="381" t="s">
        <v>249</v>
      </c>
      <c r="B28" s="1056" t="s">
        <v>6</v>
      </c>
      <c r="C28" s="1056"/>
      <c r="D28" s="382" t="s">
        <v>250</v>
      </c>
      <c r="E28" s="382" t="s">
        <v>9</v>
      </c>
      <c r="F28" s="383" t="s">
        <v>10</v>
      </c>
      <c r="G28" s="357"/>
      <c r="H28" s="362"/>
      <c r="I28" s="362"/>
    </row>
    <row r="29" spans="1:9" x14ac:dyDescent="0.2">
      <c r="A29" s="384"/>
      <c r="B29" s="1057"/>
      <c r="C29" s="1058"/>
      <c r="D29" s="22"/>
      <c r="E29" s="55"/>
      <c r="F29" s="385"/>
      <c r="G29" s="372"/>
      <c r="H29" s="372"/>
      <c r="I29" s="372"/>
    </row>
    <row r="30" spans="1:9" ht="13.5" thickBot="1" x14ac:dyDescent="0.25">
      <c r="A30" s="33" t="s">
        <v>251</v>
      </c>
      <c r="B30" s="31"/>
      <c r="C30" s="31"/>
      <c r="D30" s="31"/>
      <c r="E30" s="356">
        <f>E29</f>
        <v>0</v>
      </c>
      <c r="F30" s="356">
        <f>F29</f>
        <v>0</v>
      </c>
      <c r="G30" s="11"/>
      <c r="H30" s="11"/>
      <c r="I30" s="11"/>
    </row>
    <row r="31" spans="1:9" ht="15.75" customHeight="1" x14ac:dyDescent="0.2">
      <c r="E31" s="357"/>
      <c r="F31" s="357"/>
      <c r="G31" s="358"/>
      <c r="H31" s="358"/>
      <c r="I31" s="363"/>
    </row>
    <row r="32" spans="1:9" ht="12.75" customHeight="1" x14ac:dyDescent="0.25">
      <c r="A32" s="13" t="s">
        <v>14</v>
      </c>
      <c r="B32" s="283"/>
      <c r="C32" s="14"/>
      <c r="D32" s="14"/>
      <c r="E32" s="14"/>
      <c r="F32" s="14"/>
      <c r="G32" s="366"/>
      <c r="H32" s="367"/>
      <c r="I32" s="366"/>
    </row>
    <row r="33" spans="1:9" x14ac:dyDescent="0.2">
      <c r="A33" s="1"/>
      <c r="B33" s="47"/>
      <c r="G33" s="366"/>
      <c r="H33" s="367"/>
      <c r="I33" s="366"/>
    </row>
    <row r="34" spans="1:9" ht="27.75" customHeight="1" x14ac:dyDescent="0.2">
      <c r="A34" s="812" t="s">
        <v>22</v>
      </c>
      <c r="B34" s="812"/>
      <c r="C34" s="812"/>
      <c r="D34" s="175" t="s">
        <v>15</v>
      </c>
      <c r="E34" s="175" t="s">
        <v>910</v>
      </c>
      <c r="F34" s="175" t="s">
        <v>934</v>
      </c>
      <c r="G34" s="364"/>
      <c r="H34" s="365"/>
      <c r="I34" s="11"/>
    </row>
    <row r="35" spans="1:9" ht="23.25" customHeight="1" x14ac:dyDescent="0.2">
      <c r="A35" s="794" t="s">
        <v>701</v>
      </c>
      <c r="B35" s="794"/>
      <c r="C35" s="794"/>
      <c r="D35" s="634" t="s">
        <v>694</v>
      </c>
      <c r="E35" s="44">
        <v>123</v>
      </c>
      <c r="F35" s="63">
        <v>124</v>
      </c>
      <c r="G35" s="369"/>
      <c r="H35" s="370"/>
      <c r="I35" s="371"/>
    </row>
    <row r="36" spans="1:9" ht="20.25" customHeight="1" x14ac:dyDescent="0.2">
      <c r="A36" s="430"/>
      <c r="B36" s="430"/>
      <c r="C36" s="430"/>
      <c r="D36" s="437"/>
      <c r="E36" s="632"/>
      <c r="F36" s="633"/>
      <c r="G36" s="369"/>
      <c r="H36" s="370"/>
      <c r="I36" s="371"/>
    </row>
    <row r="37" spans="1:9" ht="24.75" customHeight="1" thickBot="1" x14ac:dyDescent="0.25">
      <c r="A37" s="6" t="s">
        <v>16</v>
      </c>
      <c r="E37" s="6"/>
      <c r="G37" s="374"/>
      <c r="H37" s="374"/>
      <c r="I37" s="374"/>
    </row>
    <row r="38" spans="1:9" ht="12.75" customHeight="1" x14ac:dyDescent="0.2">
      <c r="A38" s="1237" t="s">
        <v>17</v>
      </c>
      <c r="B38" s="1208" t="s">
        <v>936</v>
      </c>
      <c r="C38" s="1209"/>
      <c r="D38" s="1209"/>
      <c r="E38" s="1209"/>
      <c r="F38" s="1210"/>
    </row>
    <row r="39" spans="1:9" ht="45" customHeight="1" x14ac:dyDescent="0.2">
      <c r="A39" s="1238"/>
      <c r="B39" s="826"/>
      <c r="C39" s="827"/>
      <c r="D39" s="827"/>
      <c r="E39" s="827"/>
      <c r="F39" s="1211"/>
    </row>
    <row r="40" spans="1:9" ht="30" customHeight="1" thickBot="1" x14ac:dyDescent="0.25">
      <c r="A40" s="1239"/>
      <c r="B40" s="1212"/>
      <c r="C40" s="1213"/>
      <c r="D40" s="1213"/>
      <c r="E40" s="1213"/>
      <c r="F40" s="1214"/>
    </row>
    <row r="41" spans="1:9" ht="24.75" thickBot="1" x14ac:dyDescent="0.25">
      <c r="A41" s="243" t="s">
        <v>259</v>
      </c>
      <c r="B41" s="1220" t="s">
        <v>433</v>
      </c>
      <c r="C41" s="1095"/>
      <c r="D41" s="1095"/>
      <c r="E41" s="1095"/>
      <c r="F41" s="1096"/>
    </row>
    <row r="43" spans="1:9" x14ac:dyDescent="0.2">
      <c r="B43" s="554"/>
      <c r="C43" s="554"/>
      <c r="D43" s="554"/>
      <c r="E43" s="554"/>
      <c r="F43" s="3"/>
    </row>
  </sheetData>
  <mergeCells count="20">
    <mergeCell ref="C17:F17"/>
    <mergeCell ref="D3:F3"/>
    <mergeCell ref="D4:F4"/>
    <mergeCell ref="D5:F5"/>
    <mergeCell ref="D6:F6"/>
    <mergeCell ref="C8:F8"/>
    <mergeCell ref="C9:F9"/>
    <mergeCell ref="C10:F10"/>
    <mergeCell ref="C12:D12"/>
    <mergeCell ref="C13:D13"/>
    <mergeCell ref="C14:D14"/>
    <mergeCell ref="C15:D15"/>
    <mergeCell ref="B41:F41"/>
    <mergeCell ref="B38:F40"/>
    <mergeCell ref="A38:A40"/>
    <mergeCell ref="C18:F18"/>
    <mergeCell ref="B28:C28"/>
    <mergeCell ref="B29:C29"/>
    <mergeCell ref="A34:C34"/>
    <mergeCell ref="A35:C35"/>
  </mergeCells>
  <pageMargins left="0.7" right="0.7" top="0.75" bottom="0.75" header="0.3" footer="0.3"/>
  <pageSetup paperSize="9" fitToHeight="0" orientation="portrait" r:id="rId1"/>
  <legacy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35"/>
  <sheetViews>
    <sheetView workbookViewId="0">
      <selection activeCell="B34" sqref="B34"/>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26" t="s">
        <v>3</v>
      </c>
      <c r="E3" s="1234"/>
    </row>
    <row r="4" spans="1:6" ht="13.5" thickBot="1" x14ac:dyDescent="0.25">
      <c r="A4" s="447" t="s">
        <v>0</v>
      </c>
      <c r="B4" s="3"/>
      <c r="C4" s="680" t="s">
        <v>245</v>
      </c>
      <c r="D4" s="1235" t="s">
        <v>246</v>
      </c>
      <c r="E4" s="1236"/>
    </row>
    <row r="5" spans="1:6" ht="13.5" thickBot="1" x14ac:dyDescent="0.25">
      <c r="A5" s="448" t="s">
        <v>663</v>
      </c>
      <c r="B5" s="3"/>
      <c r="C5" s="678" t="s">
        <v>688</v>
      </c>
      <c r="D5" s="1119" t="s">
        <v>459</v>
      </c>
      <c r="E5" s="1121"/>
    </row>
    <row r="6" spans="1:6" ht="13.5" thickBot="1" x14ac:dyDescent="0.25">
      <c r="A6" s="449"/>
      <c r="B6" s="3"/>
      <c r="C6" s="3"/>
      <c r="D6" s="3"/>
      <c r="E6" s="3"/>
    </row>
    <row r="7" spans="1:6" ht="13.5" thickBot="1" x14ac:dyDescent="0.25">
      <c r="A7" s="447" t="s">
        <v>21</v>
      </c>
      <c r="B7" s="3"/>
      <c r="C7" s="1215" t="s">
        <v>453</v>
      </c>
      <c r="D7" s="1216"/>
      <c r="E7" s="1217"/>
    </row>
    <row r="8" spans="1:6" ht="13.5" thickBot="1" x14ac:dyDescent="0.25">
      <c r="A8" s="448" t="s">
        <v>42</v>
      </c>
      <c r="B8" s="3"/>
      <c r="C8" s="1054" t="s">
        <v>454</v>
      </c>
      <c r="D8" s="1055"/>
      <c r="E8" s="1233"/>
    </row>
    <row r="9" spans="1:6" ht="13.5" thickBot="1" x14ac:dyDescent="0.25">
      <c r="A9" s="448" t="s">
        <v>26</v>
      </c>
      <c r="B9" s="3"/>
      <c r="C9" s="1240" t="s">
        <v>444</v>
      </c>
      <c r="D9" s="1241"/>
      <c r="E9" s="1242"/>
    </row>
    <row r="10" spans="1:6" ht="13.5" thickBot="1" x14ac:dyDescent="0.25">
      <c r="A10" s="449"/>
      <c r="B10" s="3"/>
      <c r="C10" s="3"/>
      <c r="D10" s="3"/>
      <c r="E10" s="3"/>
    </row>
    <row r="11" spans="1:6" ht="13.5" thickBot="1" x14ac:dyDescent="0.25">
      <c r="A11" s="449"/>
      <c r="B11" s="3"/>
      <c r="C11" s="1226" t="s">
        <v>682</v>
      </c>
      <c r="D11" s="1227"/>
      <c r="E11" s="3"/>
    </row>
    <row r="12" spans="1:6" ht="13.5" thickBot="1" x14ac:dyDescent="0.25">
      <c r="A12" s="450" t="s">
        <v>2</v>
      </c>
      <c r="B12" s="3"/>
      <c r="C12" s="1228">
        <v>19.309999999999999</v>
      </c>
      <c r="D12" s="1229"/>
      <c r="E12" s="3"/>
    </row>
    <row r="13" spans="1:6" ht="13.5" thickBot="1" x14ac:dyDescent="0.25">
      <c r="A13" s="447" t="s">
        <v>20</v>
      </c>
      <c r="B13" s="3"/>
      <c r="C13" s="1228">
        <v>19.309999999999999</v>
      </c>
      <c r="D13" s="1229"/>
      <c r="E13" s="451"/>
    </row>
    <row r="14" spans="1:6" ht="13.5" thickBot="1" x14ac:dyDescent="0.25">
      <c r="A14" s="448" t="s">
        <v>1</v>
      </c>
      <c r="B14" s="3"/>
      <c r="C14" s="1230">
        <v>2.7429999999999999</v>
      </c>
      <c r="D14" s="1231"/>
      <c r="E14" s="3"/>
    </row>
    <row r="15" spans="1:6" ht="13.5" thickBot="1" x14ac:dyDescent="0.25">
      <c r="A15" s="452"/>
      <c r="B15" s="3"/>
      <c r="C15" s="12"/>
      <c r="D15" s="12"/>
      <c r="E15" s="11"/>
    </row>
    <row r="16" spans="1:6" ht="13.5" thickBot="1" x14ac:dyDescent="0.25">
      <c r="A16" s="447" t="s">
        <v>18</v>
      </c>
      <c r="B16" s="11"/>
      <c r="C16" s="9" t="s">
        <v>986</v>
      </c>
      <c r="D16" s="8"/>
      <c r="E16" s="53"/>
      <c r="F16" s="227"/>
    </row>
    <row r="17" spans="1:6" ht="13.5" thickBot="1" x14ac:dyDescent="0.25">
      <c r="A17" s="448" t="s">
        <v>19</v>
      </c>
      <c r="B17" s="3"/>
      <c r="C17" s="537" t="s">
        <v>987</v>
      </c>
      <c r="D17" s="538"/>
      <c r="E17" s="500"/>
      <c r="F17" s="227"/>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523"/>
      <c r="B23" s="524">
        <v>642</v>
      </c>
      <c r="C23" s="524" t="s">
        <v>497</v>
      </c>
      <c r="D23" s="525">
        <v>19310</v>
      </c>
      <c r="E23" s="526">
        <v>2743.56</v>
      </c>
    </row>
    <row r="24" spans="1:6" ht="13.5" thickBot="1" x14ac:dyDescent="0.25">
      <c r="A24" s="511" t="s">
        <v>11</v>
      </c>
      <c r="B24" s="456"/>
      <c r="C24" s="457"/>
      <c r="D24" s="527">
        <f>D23</f>
        <v>19310</v>
      </c>
      <c r="E24" s="713">
        <f>E23</f>
        <v>2743.56</v>
      </c>
    </row>
    <row r="25" spans="1:6" ht="13.5" thickBot="1" x14ac:dyDescent="0.25">
      <c r="A25" s="459" t="s">
        <v>13</v>
      </c>
      <c r="B25" s="460"/>
      <c r="C25" s="460"/>
      <c r="D25" s="461">
        <f>D24</f>
        <v>19310</v>
      </c>
      <c r="E25" s="486">
        <f>E24</f>
        <v>2743.56</v>
      </c>
    </row>
    <row r="27" spans="1:6" ht="15.75" x14ac:dyDescent="0.25">
      <c r="A27" s="442" t="s">
        <v>14</v>
      </c>
      <c r="B27" s="443"/>
      <c r="C27" s="443"/>
      <c r="D27" s="443"/>
      <c r="E27" s="443"/>
    </row>
    <row r="28" spans="1:6" x14ac:dyDescent="0.2">
      <c r="A28" s="462"/>
    </row>
    <row r="29" spans="1:6" ht="22.5" x14ac:dyDescent="0.2">
      <c r="A29" s="1243" t="s">
        <v>22</v>
      </c>
      <c r="B29" s="1243"/>
      <c r="C29" s="622" t="s">
        <v>15</v>
      </c>
      <c r="D29" s="621" t="s">
        <v>939</v>
      </c>
      <c r="E29" s="622" t="s">
        <v>940</v>
      </c>
    </row>
    <row r="30" spans="1:6" ht="45.75" customHeight="1" x14ac:dyDescent="0.2">
      <c r="A30" s="794" t="s">
        <v>460</v>
      </c>
      <c r="B30" s="977"/>
      <c r="C30" s="352" t="s">
        <v>461</v>
      </c>
      <c r="D30" s="440">
        <v>200</v>
      </c>
      <c r="E30" s="440">
        <v>201</v>
      </c>
    </row>
    <row r="31" spans="1:6" x14ac:dyDescent="0.2">
      <c r="E31" s="466"/>
    </row>
    <row r="32" spans="1:6" ht="13.5" thickBot="1" x14ac:dyDescent="0.25">
      <c r="A32" s="467" t="s">
        <v>16</v>
      </c>
      <c r="C32" s="466"/>
      <c r="D32" s="466"/>
      <c r="E32" s="466"/>
    </row>
    <row r="33" spans="1:5" ht="68.25" thickBot="1" x14ac:dyDescent="0.25">
      <c r="A33" s="522" t="s">
        <v>17</v>
      </c>
      <c r="B33" s="1221" t="s">
        <v>801</v>
      </c>
      <c r="C33" s="1222"/>
      <c r="D33" s="1222"/>
      <c r="E33" s="1223"/>
    </row>
    <row r="34" spans="1:5" ht="13.5" thickBot="1" x14ac:dyDescent="0.25"/>
    <row r="35" spans="1:5" ht="24.75" thickBot="1" x14ac:dyDescent="0.25">
      <c r="A35" s="468" t="s">
        <v>259</v>
      </c>
      <c r="B35" s="1224" t="s">
        <v>458</v>
      </c>
      <c r="C35" s="1224"/>
      <c r="D35" s="1224"/>
      <c r="E35" s="1225"/>
    </row>
  </sheetData>
  <mergeCells count="14">
    <mergeCell ref="C9:E9"/>
    <mergeCell ref="B33:E33"/>
    <mergeCell ref="B35:E35"/>
    <mergeCell ref="C11:D11"/>
    <mergeCell ref="C12:D12"/>
    <mergeCell ref="C13:D13"/>
    <mergeCell ref="C14:D14"/>
    <mergeCell ref="A29:B29"/>
    <mergeCell ref="A30:B30"/>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46"/>
  <sheetViews>
    <sheetView topLeftCell="A4" workbookViewId="0">
      <selection activeCell="F33" sqref="F33"/>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73" t="s">
        <v>663</v>
      </c>
      <c r="B5" s="3"/>
      <c r="C5" s="673" t="s">
        <v>276</v>
      </c>
      <c r="D5" s="1082" t="s">
        <v>272</v>
      </c>
      <c r="E5" s="1083"/>
      <c r="F5" s="1084"/>
      <c r="G5" s="7"/>
      <c r="H5" s="7"/>
      <c r="I5" s="7"/>
    </row>
    <row r="6" spans="1:9" ht="13.5" thickBot="1" x14ac:dyDescent="0.25">
      <c r="A6" s="15" t="s">
        <v>27</v>
      </c>
      <c r="B6" s="3"/>
      <c r="C6" s="674" t="s">
        <v>368</v>
      </c>
      <c r="D6" s="1082" t="s">
        <v>369</v>
      </c>
      <c r="E6" s="1083"/>
      <c r="F6" s="1084"/>
      <c r="G6" s="7"/>
      <c r="H6" s="7"/>
      <c r="I6" s="7"/>
    </row>
    <row r="7" spans="1:9" ht="13.5" thickBot="1" x14ac:dyDescent="0.25">
      <c r="A7" s="4"/>
      <c r="B7" s="3"/>
      <c r="C7" s="3"/>
      <c r="D7" s="3"/>
      <c r="E7" s="3"/>
      <c r="F7" s="3"/>
      <c r="G7" s="7"/>
      <c r="H7" s="7"/>
      <c r="I7" s="7"/>
    </row>
    <row r="8" spans="1:9" ht="13.5" thickBot="1" x14ac:dyDescent="0.25">
      <c r="A8" s="284" t="s">
        <v>21</v>
      </c>
      <c r="B8" s="3"/>
      <c r="C8" s="778" t="s">
        <v>277</v>
      </c>
      <c r="D8" s="779"/>
      <c r="E8" s="779"/>
      <c r="F8" s="780"/>
      <c r="G8" s="7"/>
      <c r="H8" s="7"/>
      <c r="I8" s="7"/>
    </row>
    <row r="9" spans="1:9" ht="34.5" thickBot="1" x14ac:dyDescent="0.25">
      <c r="A9" s="281" t="s">
        <v>25</v>
      </c>
      <c r="B9" s="3"/>
      <c r="C9" s="910" t="s">
        <v>275</v>
      </c>
      <c r="D9" s="911"/>
      <c r="E9" s="911"/>
      <c r="F9" s="912"/>
      <c r="G9" s="7"/>
      <c r="H9" s="7"/>
      <c r="I9" s="7"/>
    </row>
    <row r="10" spans="1:9" ht="13.5" thickBot="1" x14ac:dyDescent="0.25">
      <c r="A10" s="281" t="s">
        <v>26</v>
      </c>
      <c r="B10" s="3"/>
      <c r="C10" s="778" t="s">
        <v>278</v>
      </c>
      <c r="D10" s="779"/>
      <c r="E10" s="779"/>
      <c r="F10" s="780"/>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23.25" thickBot="1" x14ac:dyDescent="0.25">
      <c r="A13" s="286" t="s">
        <v>2</v>
      </c>
      <c r="B13" s="3"/>
      <c r="C13" s="1134">
        <v>101.25</v>
      </c>
      <c r="D13" s="780"/>
      <c r="E13" s="3"/>
      <c r="F13" s="3"/>
      <c r="G13" s="7"/>
      <c r="H13" s="7"/>
      <c r="I13" s="7"/>
    </row>
    <row r="14" spans="1:9" ht="23.25" thickBot="1" x14ac:dyDescent="0.25">
      <c r="A14" s="284" t="s">
        <v>279</v>
      </c>
      <c r="B14" s="3"/>
      <c r="C14" s="1134">
        <v>99.16</v>
      </c>
      <c r="D14" s="780"/>
      <c r="E14" s="3"/>
      <c r="F14" s="3"/>
      <c r="G14" s="7"/>
      <c r="H14" s="7"/>
      <c r="I14" s="7"/>
    </row>
    <row r="15" spans="1:9" ht="13.5" thickBot="1" x14ac:dyDescent="0.25">
      <c r="A15" s="281" t="s">
        <v>1</v>
      </c>
      <c r="B15" s="3"/>
      <c r="C15" s="1145">
        <v>36.212000000000003</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1024</v>
      </c>
      <c r="D17" s="779"/>
      <c r="E17" s="779"/>
      <c r="F17" s="780"/>
      <c r="G17" s="7"/>
      <c r="H17" s="7"/>
      <c r="I17" s="7"/>
    </row>
    <row r="18" spans="1:9" ht="13.5" thickBot="1" x14ac:dyDescent="0.25">
      <c r="A18" s="281" t="s">
        <v>19</v>
      </c>
      <c r="B18" s="3"/>
      <c r="C18" s="778" t="s">
        <v>1025</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38050</v>
      </c>
      <c r="F23" s="130">
        <v>17325.64</v>
      </c>
      <c r="G23" s="358"/>
      <c r="H23" s="358"/>
      <c r="I23" s="358"/>
    </row>
    <row r="24" spans="1:9" x14ac:dyDescent="0.2">
      <c r="A24" s="136"/>
      <c r="B24" s="88">
        <v>620</v>
      </c>
      <c r="C24" s="87"/>
      <c r="D24" s="88" t="s">
        <v>57</v>
      </c>
      <c r="E24" s="130">
        <v>14060</v>
      </c>
      <c r="F24" s="130">
        <v>6011.84</v>
      </c>
      <c r="G24" s="358"/>
      <c r="H24" s="358"/>
      <c r="I24" s="358"/>
    </row>
    <row r="25" spans="1:9" x14ac:dyDescent="0.2">
      <c r="A25" s="237"/>
      <c r="B25" s="176">
        <v>630</v>
      </c>
      <c r="C25" s="176"/>
      <c r="D25" s="176" t="s">
        <v>55</v>
      </c>
      <c r="E25" s="179">
        <v>45000</v>
      </c>
      <c r="F25" s="179">
        <v>12711.11</v>
      </c>
      <c r="G25" s="357"/>
      <c r="H25" s="359"/>
      <c r="I25" s="359"/>
    </row>
    <row r="26" spans="1:9" ht="13.5" thickBot="1" x14ac:dyDescent="0.25">
      <c r="A26" s="250"/>
      <c r="B26" s="263">
        <v>640</v>
      </c>
      <c r="C26" s="263"/>
      <c r="D26" s="263" t="s">
        <v>66</v>
      </c>
      <c r="E26" s="264">
        <v>2050</v>
      </c>
      <c r="F26" s="264">
        <v>163.62</v>
      </c>
      <c r="G26" s="360"/>
      <c r="H26" s="361"/>
      <c r="I26" s="361"/>
    </row>
    <row r="27" spans="1:9" ht="13.5" thickBot="1" x14ac:dyDescent="0.25">
      <c r="A27" s="23" t="s">
        <v>11</v>
      </c>
      <c r="B27" s="24"/>
      <c r="C27" s="24"/>
      <c r="D27" s="24"/>
      <c r="E27" s="60">
        <f>SUM(E23:E26)</f>
        <v>99160</v>
      </c>
      <c r="F27" s="61">
        <f>SUM(F23:F26)</f>
        <v>36212.21</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99160</v>
      </c>
      <c r="F30" s="58">
        <f>F29+F27</f>
        <v>36212.21</v>
      </c>
      <c r="G30" s="357"/>
      <c r="H30" s="362"/>
      <c r="I30" s="362"/>
    </row>
    <row r="31" spans="1:9" x14ac:dyDescent="0.2">
      <c r="A31" s="381" t="s">
        <v>249</v>
      </c>
      <c r="B31" s="1056" t="s">
        <v>6</v>
      </c>
      <c r="C31" s="1056"/>
      <c r="D31" s="382" t="s">
        <v>250</v>
      </c>
      <c r="E31" s="382" t="s">
        <v>9</v>
      </c>
      <c r="F31" s="383" t="s">
        <v>10</v>
      </c>
      <c r="G31" s="357"/>
      <c r="H31" s="362"/>
      <c r="I31" s="362"/>
    </row>
    <row r="32" spans="1:9" x14ac:dyDescent="0.2">
      <c r="A32" s="429"/>
      <c r="B32" s="1057">
        <v>223</v>
      </c>
      <c r="C32" s="1058"/>
      <c r="D32" s="22" t="s">
        <v>1027</v>
      </c>
      <c r="E32" s="55">
        <v>26000</v>
      </c>
      <c r="F32" s="385">
        <v>7213.09</v>
      </c>
      <c r="G32" s="357"/>
      <c r="H32" s="362"/>
      <c r="I32" s="362"/>
    </row>
    <row r="33" spans="1:9" x14ac:dyDescent="0.2">
      <c r="A33" s="384"/>
      <c r="B33" s="1057"/>
      <c r="C33" s="1058"/>
      <c r="D33" s="22"/>
      <c r="E33" s="55"/>
      <c r="F33" s="385"/>
      <c r="G33" s="357"/>
      <c r="H33" s="362"/>
      <c r="I33" s="362"/>
    </row>
    <row r="34" spans="1:9" ht="13.5" thickBot="1" x14ac:dyDescent="0.25">
      <c r="A34" s="33" t="s">
        <v>251</v>
      </c>
      <c r="B34" s="31"/>
      <c r="C34" s="31"/>
      <c r="D34" s="31"/>
      <c r="E34" s="356">
        <f>E33+E32</f>
        <v>26000</v>
      </c>
      <c r="F34" s="354">
        <f>F33+F32</f>
        <v>7213.09</v>
      </c>
      <c r="G34" s="357"/>
      <c r="H34" s="362"/>
      <c r="I34" s="362"/>
    </row>
    <row r="35" spans="1:9" x14ac:dyDescent="0.2">
      <c r="A35" s="653"/>
      <c r="B35" s="654"/>
      <c r="C35" s="654"/>
      <c r="D35" s="654"/>
      <c r="E35" s="655"/>
      <c r="F35" s="655"/>
      <c r="G35" s="372"/>
      <c r="H35" s="372"/>
      <c r="I35" s="372"/>
    </row>
    <row r="36" spans="1:9" ht="15.75" x14ac:dyDescent="0.25">
      <c r="A36" s="13" t="s">
        <v>14</v>
      </c>
      <c r="B36" s="283"/>
      <c r="C36" s="14"/>
      <c r="D36" s="14"/>
      <c r="E36" s="14"/>
      <c r="F36" s="14"/>
      <c r="G36" s="366"/>
      <c r="H36" s="367"/>
      <c r="I36" s="366"/>
    </row>
    <row r="37" spans="1:9" x14ac:dyDescent="0.2">
      <c r="A37" s="1"/>
      <c r="B37" s="47"/>
      <c r="G37" s="364"/>
      <c r="H37" s="365"/>
      <c r="I37" s="11"/>
    </row>
    <row r="38" spans="1:9" ht="37.5" customHeight="1" x14ac:dyDescent="0.2">
      <c r="A38" s="812" t="s">
        <v>22</v>
      </c>
      <c r="B38" s="812"/>
      <c r="C38" s="812"/>
      <c r="D38" s="175" t="s">
        <v>15</v>
      </c>
      <c r="E38" s="175" t="s">
        <v>910</v>
      </c>
      <c r="F38" s="175" t="s">
        <v>934</v>
      </c>
      <c r="G38" s="369"/>
      <c r="H38" s="370"/>
      <c r="I38" s="371"/>
    </row>
    <row r="39" spans="1:9" ht="33.75" x14ac:dyDescent="0.2">
      <c r="A39" s="1244" t="s">
        <v>511</v>
      </c>
      <c r="B39" s="1245"/>
      <c r="C39" s="1246"/>
      <c r="D39" s="45" t="s">
        <v>510</v>
      </c>
      <c r="E39" s="44">
        <v>162</v>
      </c>
      <c r="F39" s="44">
        <v>158</v>
      </c>
      <c r="G39" s="373" t="s">
        <v>280</v>
      </c>
      <c r="H39" s="373"/>
      <c r="I39" s="357"/>
    </row>
    <row r="40" spans="1:9" ht="22.5" x14ac:dyDescent="0.2">
      <c r="A40" s="1244" t="s">
        <v>751</v>
      </c>
      <c r="B40" s="1245"/>
      <c r="C40" s="1246"/>
      <c r="D40" s="45" t="s">
        <v>752</v>
      </c>
      <c r="E40" s="375">
        <v>25</v>
      </c>
      <c r="F40" s="375">
        <v>22</v>
      </c>
      <c r="G40" s="374"/>
      <c r="H40" s="374"/>
      <c r="I40" s="374"/>
    </row>
    <row r="41" spans="1:9" ht="22.5" x14ac:dyDescent="0.2">
      <c r="A41" s="1247"/>
      <c r="B41" s="1248"/>
      <c r="C41" s="1249"/>
      <c r="D41" s="45" t="s">
        <v>753</v>
      </c>
      <c r="E41" s="375">
        <v>5</v>
      </c>
      <c r="F41" s="375">
        <v>1</v>
      </c>
      <c r="G41" s="11"/>
      <c r="H41" s="11"/>
      <c r="I41" s="11"/>
    </row>
    <row r="42" spans="1:9" x14ac:dyDescent="0.2">
      <c r="D42" s="671"/>
      <c r="E42" s="368"/>
      <c r="F42" s="368"/>
      <c r="G42" s="374"/>
      <c r="H42" s="374"/>
      <c r="I42" s="374"/>
    </row>
    <row r="43" spans="1:9" ht="13.5" thickBot="1" x14ac:dyDescent="0.25">
      <c r="A43" s="6" t="s">
        <v>16</v>
      </c>
      <c r="D43" s="671"/>
      <c r="E43" s="6"/>
    </row>
    <row r="44" spans="1:9" ht="69" thickBot="1" x14ac:dyDescent="0.25">
      <c r="A44" s="376" t="s">
        <v>17</v>
      </c>
      <c r="B44" s="1053" t="s">
        <v>1026</v>
      </c>
      <c r="C44" s="807"/>
      <c r="D44" s="807"/>
      <c r="E44" s="807"/>
      <c r="F44" s="808"/>
    </row>
    <row r="45" spans="1:9" ht="13.5" thickBot="1" x14ac:dyDescent="0.25"/>
    <row r="46" spans="1:9" ht="24.75" thickBot="1" x14ac:dyDescent="0.25">
      <c r="A46" s="243" t="s">
        <v>259</v>
      </c>
      <c r="B46" s="1053" t="s">
        <v>750</v>
      </c>
      <c r="C46" s="807"/>
      <c r="D46" s="807"/>
      <c r="E46" s="807"/>
      <c r="F46" s="808"/>
    </row>
  </sheetData>
  <mergeCells count="21">
    <mergeCell ref="C10:F10"/>
    <mergeCell ref="C9:F9"/>
    <mergeCell ref="D3:F3"/>
    <mergeCell ref="D4:F4"/>
    <mergeCell ref="D5:F5"/>
    <mergeCell ref="D6:F6"/>
    <mergeCell ref="C8:F8"/>
    <mergeCell ref="C12:D12"/>
    <mergeCell ref="C13:D13"/>
    <mergeCell ref="C14:D14"/>
    <mergeCell ref="B44:F44"/>
    <mergeCell ref="B31:C31"/>
    <mergeCell ref="B32:C32"/>
    <mergeCell ref="B33:C33"/>
    <mergeCell ref="C17:F17"/>
    <mergeCell ref="C15:D15"/>
    <mergeCell ref="B46:F46"/>
    <mergeCell ref="C18:F18"/>
    <mergeCell ref="A38:C38"/>
    <mergeCell ref="A39:C39"/>
    <mergeCell ref="A40:C41"/>
  </mergeCells>
  <pageMargins left="0.7" right="0.7" top="0.75" bottom="0.75" header="0.3" footer="0.3"/>
  <pageSetup paperSize="9" scale="81" fitToHeight="0" orientation="portrait" verticalDpi="0" r:id="rId1"/>
  <legacyDrawing r:id="rId2"/>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46"/>
  <sheetViews>
    <sheetView topLeftCell="A18" workbookViewId="0">
      <selection activeCell="B46" sqref="B46:F46"/>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73" t="s">
        <v>663</v>
      </c>
      <c r="B5" s="3"/>
      <c r="C5" s="673" t="s">
        <v>276</v>
      </c>
      <c r="D5" s="1250" t="s">
        <v>272</v>
      </c>
      <c r="E5" s="1251"/>
      <c r="F5" s="1252"/>
      <c r="G5" s="7"/>
      <c r="H5" s="7"/>
      <c r="I5" s="7"/>
    </row>
    <row r="6" spans="1:9" ht="13.5" thickBot="1" x14ac:dyDescent="0.25">
      <c r="A6" s="15" t="s">
        <v>27</v>
      </c>
      <c r="B6" s="3"/>
      <c r="C6" s="674" t="s">
        <v>378</v>
      </c>
      <c r="D6" s="1082" t="s">
        <v>379</v>
      </c>
      <c r="E6" s="1083"/>
      <c r="F6" s="1084"/>
      <c r="G6" s="7"/>
      <c r="H6" s="7"/>
      <c r="I6" s="7"/>
    </row>
    <row r="7" spans="1:9" ht="13.5" thickBot="1" x14ac:dyDescent="0.25">
      <c r="A7" s="4"/>
      <c r="B7" s="3"/>
      <c r="C7" s="3"/>
      <c r="D7" s="3"/>
      <c r="E7" s="3"/>
      <c r="F7" s="3"/>
      <c r="G7" s="7"/>
      <c r="H7" s="7"/>
      <c r="I7" s="7"/>
    </row>
    <row r="8" spans="1:9" ht="13.5" thickBot="1" x14ac:dyDescent="0.25">
      <c r="A8" s="284" t="s">
        <v>21</v>
      </c>
      <c r="B8" s="3"/>
      <c r="C8" s="778" t="s">
        <v>380</v>
      </c>
      <c r="D8" s="779"/>
      <c r="E8" s="779"/>
      <c r="F8" s="780"/>
      <c r="G8" s="7"/>
      <c r="H8" s="7"/>
      <c r="I8" s="7"/>
    </row>
    <row r="9" spans="1:9" ht="34.5" thickBot="1" x14ac:dyDescent="0.25">
      <c r="A9" s="281" t="s">
        <v>25</v>
      </c>
      <c r="B9" s="3"/>
      <c r="C9" s="910" t="s">
        <v>275</v>
      </c>
      <c r="D9" s="911"/>
      <c r="E9" s="911"/>
      <c r="F9" s="912"/>
      <c r="G9" s="7"/>
      <c r="H9" s="7"/>
      <c r="I9" s="7"/>
    </row>
    <row r="10" spans="1:9" ht="13.5" thickBot="1" x14ac:dyDescent="0.25">
      <c r="A10" s="281" t="s">
        <v>26</v>
      </c>
      <c r="B10" s="3"/>
      <c r="C10" s="778" t="s">
        <v>381</v>
      </c>
      <c r="D10" s="779"/>
      <c r="E10" s="779"/>
      <c r="F10" s="780"/>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5.75" customHeight="1" thickBot="1" x14ac:dyDescent="0.25">
      <c r="A13" s="286" t="s">
        <v>2</v>
      </c>
      <c r="B13" s="3"/>
      <c r="C13" s="1134">
        <v>108.55</v>
      </c>
      <c r="D13" s="780"/>
      <c r="E13" s="3"/>
      <c r="F13" s="3"/>
      <c r="G13" s="7"/>
      <c r="H13" s="7"/>
      <c r="I13" s="7"/>
    </row>
    <row r="14" spans="1:9" ht="15" customHeight="1" thickBot="1" x14ac:dyDescent="0.25">
      <c r="A14" s="284" t="s">
        <v>279</v>
      </c>
      <c r="B14" s="3"/>
      <c r="C14" s="1134">
        <v>106.32</v>
      </c>
      <c r="D14" s="780"/>
      <c r="E14" s="3"/>
      <c r="F14" s="3"/>
      <c r="G14" s="7"/>
      <c r="H14" s="7"/>
      <c r="I14" s="7"/>
    </row>
    <row r="15" spans="1:9" ht="13.5" thickBot="1" x14ac:dyDescent="0.25">
      <c r="A15" s="281" t="s">
        <v>1</v>
      </c>
      <c r="B15" s="3"/>
      <c r="C15" s="1145">
        <v>41.49</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1028</v>
      </c>
      <c r="D17" s="779"/>
      <c r="E17" s="779"/>
      <c r="F17" s="780"/>
      <c r="G17" s="7"/>
      <c r="H17" s="7"/>
      <c r="I17" s="7"/>
    </row>
    <row r="18" spans="1:9" ht="13.5" thickBot="1" x14ac:dyDescent="0.25">
      <c r="A18" s="281" t="s">
        <v>19</v>
      </c>
      <c r="B18" s="3"/>
      <c r="C18" s="778" t="s">
        <v>912</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39230</v>
      </c>
      <c r="F23" s="130">
        <v>19316.18</v>
      </c>
      <c r="G23" s="358"/>
      <c r="H23" s="358"/>
      <c r="I23" s="358"/>
    </row>
    <row r="24" spans="1:9" x14ac:dyDescent="0.2">
      <c r="A24" s="136"/>
      <c r="B24" s="88">
        <v>620</v>
      </c>
      <c r="C24" s="87"/>
      <c r="D24" s="88" t="s">
        <v>57</v>
      </c>
      <c r="E24" s="130">
        <v>14190</v>
      </c>
      <c r="F24" s="130">
        <v>6958.59</v>
      </c>
      <c r="G24" s="358"/>
      <c r="H24" s="358"/>
      <c r="I24" s="358"/>
    </row>
    <row r="25" spans="1:9" x14ac:dyDescent="0.2">
      <c r="A25" s="237"/>
      <c r="B25" s="176">
        <v>630</v>
      </c>
      <c r="C25" s="176"/>
      <c r="D25" s="176" t="s">
        <v>55</v>
      </c>
      <c r="E25" s="179">
        <v>52500</v>
      </c>
      <c r="F25" s="179">
        <v>15215.3</v>
      </c>
      <c r="G25" s="357"/>
      <c r="H25" s="359"/>
      <c r="I25" s="359"/>
    </row>
    <row r="26" spans="1:9" ht="13.5" thickBot="1" x14ac:dyDescent="0.25">
      <c r="A26" s="250"/>
      <c r="B26" s="263">
        <v>640</v>
      </c>
      <c r="C26" s="263"/>
      <c r="D26" s="263" t="s">
        <v>66</v>
      </c>
      <c r="E26" s="264">
        <v>400</v>
      </c>
      <c r="F26" s="264">
        <v>0</v>
      </c>
      <c r="G26" s="360"/>
      <c r="H26" s="361"/>
      <c r="I26" s="361"/>
    </row>
    <row r="27" spans="1:9" ht="13.5" thickBot="1" x14ac:dyDescent="0.25">
      <c r="A27" s="23" t="s">
        <v>11</v>
      </c>
      <c r="B27" s="24"/>
      <c r="C27" s="24"/>
      <c r="D27" s="24"/>
      <c r="E27" s="60">
        <f>SUM(E23:E26)</f>
        <v>106320</v>
      </c>
      <c r="F27" s="61">
        <f>SUM(F23:F26)</f>
        <v>41490.07</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378" t="s">
        <v>13</v>
      </c>
      <c r="B30" s="379"/>
      <c r="C30" s="379"/>
      <c r="D30" s="379"/>
      <c r="E30" s="380">
        <f>E29+E27</f>
        <v>106320</v>
      </c>
      <c r="F30" s="380">
        <f>F29+F27</f>
        <v>41490.07</v>
      </c>
      <c r="G30" s="357"/>
      <c r="H30" s="362"/>
      <c r="I30" s="362"/>
    </row>
    <row r="31" spans="1:9" x14ac:dyDescent="0.2">
      <c r="A31" s="381" t="s">
        <v>249</v>
      </c>
      <c r="B31" s="1056" t="s">
        <v>6</v>
      </c>
      <c r="C31" s="1056"/>
      <c r="D31" s="382" t="s">
        <v>250</v>
      </c>
      <c r="E31" s="382" t="s">
        <v>9</v>
      </c>
      <c r="F31" s="383" t="s">
        <v>10</v>
      </c>
      <c r="G31" s="357"/>
      <c r="H31" s="362"/>
      <c r="I31" s="362"/>
    </row>
    <row r="32" spans="1:9" x14ac:dyDescent="0.2">
      <c r="A32" s="429"/>
      <c r="B32" s="1057">
        <v>223</v>
      </c>
      <c r="C32" s="1058"/>
      <c r="D32" s="22" t="s">
        <v>1029</v>
      </c>
      <c r="E32" s="55">
        <v>38000</v>
      </c>
      <c r="F32" s="385">
        <v>6295.14</v>
      </c>
      <c r="G32" s="357"/>
      <c r="H32" s="362"/>
      <c r="I32" s="362"/>
    </row>
    <row r="33" spans="1:9" x14ac:dyDescent="0.2">
      <c r="A33" s="384"/>
      <c r="B33" s="1057"/>
      <c r="C33" s="1058"/>
      <c r="D33" s="22"/>
      <c r="E33" s="55"/>
      <c r="F33" s="385"/>
      <c r="G33" s="357"/>
      <c r="H33" s="362"/>
      <c r="I33" s="362"/>
    </row>
    <row r="34" spans="1:9" ht="13.5" thickBot="1" x14ac:dyDescent="0.25">
      <c r="A34" s="33" t="s">
        <v>251</v>
      </c>
      <c r="B34" s="31"/>
      <c r="C34" s="31"/>
      <c r="D34" s="31"/>
      <c r="E34" s="356">
        <f>E33+E32</f>
        <v>38000</v>
      </c>
      <c r="F34" s="354">
        <f>F33+F32</f>
        <v>6295.14</v>
      </c>
      <c r="G34" s="357"/>
      <c r="H34" s="362"/>
      <c r="I34" s="362"/>
    </row>
    <row r="35" spans="1:9" x14ac:dyDescent="0.2">
      <c r="E35" s="357"/>
      <c r="F35" s="357"/>
      <c r="G35" s="357"/>
      <c r="H35" s="362"/>
      <c r="I35" s="362"/>
    </row>
    <row r="36" spans="1:9" ht="15.75" x14ac:dyDescent="0.25">
      <c r="A36" s="13" t="s">
        <v>14</v>
      </c>
      <c r="B36" s="283"/>
      <c r="C36" s="14"/>
      <c r="D36" s="14"/>
      <c r="E36" s="14"/>
      <c r="F36" s="14"/>
      <c r="G36" s="372"/>
      <c r="H36" s="372"/>
      <c r="I36" s="372"/>
    </row>
    <row r="37" spans="1:9" x14ac:dyDescent="0.2">
      <c r="A37" s="1"/>
      <c r="B37" s="47"/>
      <c r="G37" s="11"/>
      <c r="H37" s="11"/>
      <c r="I37" s="11"/>
    </row>
    <row r="38" spans="1:9" ht="27" customHeight="1" x14ac:dyDescent="0.2">
      <c r="A38" s="727" t="s">
        <v>22</v>
      </c>
      <c r="B38" s="1101" t="s">
        <v>15</v>
      </c>
      <c r="C38" s="1189"/>
      <c r="D38" s="1102"/>
      <c r="E38" s="175" t="s">
        <v>910</v>
      </c>
      <c r="F38" s="175" t="s">
        <v>934</v>
      </c>
      <c r="G38" s="358"/>
      <c r="H38" s="358"/>
      <c r="I38" s="363"/>
    </row>
    <row r="39" spans="1:9" ht="25.5" customHeight="1" x14ac:dyDescent="0.2">
      <c r="A39" s="897" t="s">
        <v>274</v>
      </c>
      <c r="B39" s="1253" t="s">
        <v>873</v>
      </c>
      <c r="C39" s="1254"/>
      <c r="D39" s="1255"/>
      <c r="E39" s="258" t="s">
        <v>1030</v>
      </c>
      <c r="F39" s="44">
        <v>154</v>
      </c>
      <c r="G39" s="366"/>
      <c r="H39" s="367"/>
      <c r="I39" s="366"/>
    </row>
    <row r="40" spans="1:9" ht="24" customHeight="1" x14ac:dyDescent="0.2">
      <c r="A40" s="898"/>
      <c r="B40" s="1253" t="s">
        <v>874</v>
      </c>
      <c r="C40" s="1254"/>
      <c r="D40" s="1255"/>
      <c r="E40" s="258" t="s">
        <v>1031</v>
      </c>
      <c r="F40" s="44">
        <v>25</v>
      </c>
      <c r="G40" s="366"/>
      <c r="H40" s="367"/>
      <c r="I40" s="366"/>
    </row>
    <row r="41" spans="1:9" ht="21.75" customHeight="1" x14ac:dyDescent="0.2">
      <c r="A41" s="586" t="s">
        <v>382</v>
      </c>
      <c r="B41" s="1253" t="s">
        <v>811</v>
      </c>
      <c r="C41" s="1254"/>
      <c r="D41" s="1255"/>
      <c r="E41" s="258" t="s">
        <v>123</v>
      </c>
      <c r="F41" s="44">
        <v>4</v>
      </c>
      <c r="G41" s="366"/>
      <c r="H41" s="367"/>
      <c r="I41" s="366"/>
    </row>
    <row r="42" spans="1:9" ht="12.75" customHeight="1" x14ac:dyDescent="0.2">
      <c r="E42" s="368"/>
      <c r="F42" s="368"/>
      <c r="G42" s="369"/>
      <c r="H42" s="370"/>
      <c r="I42" s="371"/>
    </row>
    <row r="43" spans="1:9" ht="13.5" thickBot="1" x14ac:dyDescent="0.25">
      <c r="A43" s="6" t="s">
        <v>16</v>
      </c>
      <c r="E43" s="6"/>
      <c r="G43" s="373" t="s">
        <v>280</v>
      </c>
      <c r="H43" s="373"/>
      <c r="I43" s="357"/>
    </row>
    <row r="44" spans="1:9" ht="108.75" customHeight="1" thickBot="1" x14ac:dyDescent="0.25">
      <c r="A44" s="376" t="s">
        <v>17</v>
      </c>
      <c r="B44" s="1053" t="s">
        <v>1032</v>
      </c>
      <c r="C44" s="807"/>
      <c r="D44" s="807"/>
      <c r="E44" s="807"/>
      <c r="F44" s="808"/>
      <c r="G44" s="374"/>
      <c r="H44" s="374"/>
      <c r="I44" s="374"/>
    </row>
    <row r="45" spans="1:9" ht="13.5" thickBot="1" x14ac:dyDescent="0.25">
      <c r="G45" s="11"/>
      <c r="H45" s="11"/>
      <c r="I45" s="11"/>
    </row>
    <row r="46" spans="1:9" ht="41.25" customHeight="1" thickBot="1" x14ac:dyDescent="0.25">
      <c r="A46" s="243" t="s">
        <v>259</v>
      </c>
      <c r="B46" s="1053"/>
      <c r="C46" s="807"/>
      <c r="D46" s="807"/>
      <c r="E46" s="807"/>
      <c r="F46" s="808"/>
      <c r="G46" s="374"/>
      <c r="H46" s="374"/>
      <c r="I46" s="374"/>
    </row>
  </sheetData>
  <mergeCells count="23">
    <mergeCell ref="B46:F46"/>
    <mergeCell ref="B31:C31"/>
    <mergeCell ref="B33:C33"/>
    <mergeCell ref="A39:A40"/>
    <mergeCell ref="B38:D38"/>
    <mergeCell ref="B39:D39"/>
    <mergeCell ref="B40:D40"/>
    <mergeCell ref="C9:F9"/>
    <mergeCell ref="C18:F18"/>
    <mergeCell ref="B44:F44"/>
    <mergeCell ref="B41:D41"/>
    <mergeCell ref="C10:F10"/>
    <mergeCell ref="C12:D12"/>
    <mergeCell ref="C13:D13"/>
    <mergeCell ref="C14:D14"/>
    <mergeCell ref="C15:D15"/>
    <mergeCell ref="C17:F17"/>
    <mergeCell ref="B32:C32"/>
    <mergeCell ref="D3:F3"/>
    <mergeCell ref="D4:F4"/>
    <mergeCell ref="D5:F5"/>
    <mergeCell ref="D6:F6"/>
    <mergeCell ref="C8:F8"/>
  </mergeCells>
  <pageMargins left="0.7" right="0.7" top="0.75" bottom="0.75" header="0.3" footer="0.3"/>
  <pageSetup paperSize="9" scale="81" fitToHeight="0" orientation="portrait" verticalDpi="0" r:id="rId1"/>
  <legacyDrawing r:id="rId2"/>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46"/>
  <sheetViews>
    <sheetView workbookViewId="0">
      <selection activeCell="B47" sqref="B47"/>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73" t="s">
        <v>663</v>
      </c>
      <c r="B5" s="3"/>
      <c r="C5" s="673" t="s">
        <v>276</v>
      </c>
      <c r="D5" s="1082" t="s">
        <v>272</v>
      </c>
      <c r="E5" s="1083"/>
      <c r="F5" s="1084"/>
      <c r="G5" s="7"/>
      <c r="H5" s="7"/>
      <c r="I5" s="7"/>
    </row>
    <row r="6" spans="1:9" ht="13.5" thickBot="1" x14ac:dyDescent="0.25">
      <c r="A6" s="15" t="s">
        <v>27</v>
      </c>
      <c r="B6" s="3"/>
      <c r="C6" s="674" t="s">
        <v>675</v>
      </c>
      <c r="D6" s="1082" t="s">
        <v>427</v>
      </c>
      <c r="E6" s="1083"/>
      <c r="F6" s="1084"/>
      <c r="G6" s="7"/>
      <c r="H6" s="7"/>
      <c r="I6" s="7"/>
    </row>
    <row r="7" spans="1:9" ht="13.5" thickBot="1" x14ac:dyDescent="0.25">
      <c r="A7" s="4"/>
      <c r="B7" s="3"/>
      <c r="C7" s="3"/>
      <c r="D7" s="3"/>
      <c r="E7" s="3"/>
      <c r="F7" s="3"/>
      <c r="G7" s="7"/>
      <c r="H7" s="7"/>
      <c r="I7" s="7"/>
    </row>
    <row r="8" spans="1:9" ht="13.5" thickBot="1" x14ac:dyDescent="0.25">
      <c r="A8" s="284" t="s">
        <v>21</v>
      </c>
      <c r="B8" s="3"/>
      <c r="C8" s="778" t="s">
        <v>416</v>
      </c>
      <c r="D8" s="779"/>
      <c r="E8" s="779"/>
      <c r="F8" s="780"/>
      <c r="G8" s="7"/>
      <c r="H8" s="7"/>
      <c r="I8" s="7"/>
    </row>
    <row r="9" spans="1:9" ht="23.25" thickBot="1" x14ac:dyDescent="0.25">
      <c r="A9" s="281" t="s">
        <v>25</v>
      </c>
      <c r="B9" s="3"/>
      <c r="C9" s="910" t="s">
        <v>432</v>
      </c>
      <c r="D9" s="911"/>
      <c r="E9" s="911"/>
      <c r="F9" s="912"/>
      <c r="G9" s="7"/>
      <c r="H9" s="7"/>
      <c r="I9" s="7"/>
    </row>
    <row r="10" spans="1:9" ht="13.5" thickBot="1" x14ac:dyDescent="0.25">
      <c r="A10" s="281" t="s">
        <v>26</v>
      </c>
      <c r="B10" s="3"/>
      <c r="C10" s="778" t="s">
        <v>978</v>
      </c>
      <c r="D10" s="779"/>
      <c r="E10" s="779"/>
      <c r="F10" s="780"/>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3.5" thickBot="1" x14ac:dyDescent="0.25">
      <c r="A13" s="286" t="s">
        <v>2</v>
      </c>
      <c r="B13" s="3"/>
      <c r="C13" s="1134">
        <v>168.4</v>
      </c>
      <c r="D13" s="780"/>
      <c r="E13" s="3"/>
      <c r="F13" s="3"/>
      <c r="G13" s="7"/>
      <c r="H13" s="7"/>
      <c r="I13" s="7"/>
    </row>
    <row r="14" spans="1:9" ht="13.5" thickBot="1" x14ac:dyDescent="0.25">
      <c r="A14" s="284" t="s">
        <v>279</v>
      </c>
      <c r="B14" s="3"/>
      <c r="C14" s="1134">
        <v>164.62</v>
      </c>
      <c r="D14" s="780"/>
      <c r="E14" s="3"/>
      <c r="F14" s="3"/>
      <c r="G14" s="7"/>
      <c r="H14" s="7"/>
      <c r="I14" s="7"/>
    </row>
    <row r="15" spans="1:9" ht="13.5" thickBot="1" x14ac:dyDescent="0.25">
      <c r="A15" s="281" t="s">
        <v>1</v>
      </c>
      <c r="B15" s="3"/>
      <c r="C15" s="1145">
        <v>50.491</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976</v>
      </c>
      <c r="D17" s="779"/>
      <c r="E17" s="779"/>
      <c r="F17" s="780"/>
      <c r="G17" s="7"/>
      <c r="H17" s="7"/>
      <c r="I17" s="7"/>
    </row>
    <row r="18" spans="1:9" ht="13.5" thickBot="1" x14ac:dyDescent="0.25">
      <c r="A18" s="281" t="s">
        <v>19</v>
      </c>
      <c r="B18" s="3"/>
      <c r="C18" s="778" t="s">
        <v>968</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497" t="s">
        <v>54</v>
      </c>
      <c r="E23" s="55">
        <v>53199</v>
      </c>
      <c r="F23" s="55">
        <v>25329</v>
      </c>
      <c r="G23" s="358"/>
      <c r="H23" s="358"/>
      <c r="I23" s="358"/>
    </row>
    <row r="24" spans="1:9" x14ac:dyDescent="0.2">
      <c r="A24" s="136"/>
      <c r="B24" s="88">
        <v>620</v>
      </c>
      <c r="C24" s="87"/>
      <c r="D24" s="497" t="s">
        <v>57</v>
      </c>
      <c r="E24" s="55">
        <v>19721</v>
      </c>
      <c r="F24" s="55">
        <v>8675</v>
      </c>
      <c r="G24" s="358"/>
      <c r="H24" s="358"/>
      <c r="I24" s="358"/>
    </row>
    <row r="25" spans="1:9" x14ac:dyDescent="0.2">
      <c r="A25" s="237"/>
      <c r="B25" s="176">
        <v>630</v>
      </c>
      <c r="C25" s="176"/>
      <c r="D25" s="498" t="s">
        <v>55</v>
      </c>
      <c r="E25" s="55">
        <v>91500</v>
      </c>
      <c r="F25" s="55">
        <v>16487</v>
      </c>
      <c r="G25" s="357"/>
      <c r="H25" s="359"/>
      <c r="I25" s="359"/>
    </row>
    <row r="26" spans="1:9" ht="13.5" thickBot="1" x14ac:dyDescent="0.25">
      <c r="A26" s="250"/>
      <c r="B26" s="263">
        <v>640</v>
      </c>
      <c r="C26" s="263"/>
      <c r="D26" s="263" t="s">
        <v>66</v>
      </c>
      <c r="E26" s="264">
        <v>200</v>
      </c>
      <c r="F26" s="264">
        <v>0</v>
      </c>
      <c r="G26" s="360"/>
      <c r="H26" s="361"/>
      <c r="I26" s="361"/>
    </row>
    <row r="27" spans="1:9" ht="13.5" thickBot="1" x14ac:dyDescent="0.25">
      <c r="A27" s="23" t="s">
        <v>11</v>
      </c>
      <c r="B27" s="24"/>
      <c r="C27" s="24"/>
      <c r="D27" s="24"/>
      <c r="E27" s="60">
        <f>SUM(E23:E26)</f>
        <v>164620</v>
      </c>
      <c r="F27" s="61">
        <f>SUM(F23:F26)</f>
        <v>50491</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164620</v>
      </c>
      <c r="F30" s="58">
        <f>F29+F27</f>
        <v>50491</v>
      </c>
      <c r="G30" s="357"/>
      <c r="H30" s="362"/>
      <c r="I30" s="362"/>
    </row>
    <row r="31" spans="1:9" x14ac:dyDescent="0.2">
      <c r="A31" s="381" t="s">
        <v>249</v>
      </c>
      <c r="B31" s="1056" t="s">
        <v>6</v>
      </c>
      <c r="C31" s="1056"/>
      <c r="D31" s="382" t="s">
        <v>250</v>
      </c>
      <c r="E31" s="382" t="s">
        <v>9</v>
      </c>
      <c r="F31" s="383" t="s">
        <v>10</v>
      </c>
      <c r="G31" s="357"/>
      <c r="H31" s="362"/>
      <c r="I31" s="362"/>
    </row>
    <row r="32" spans="1:9" x14ac:dyDescent="0.2">
      <c r="A32" s="384"/>
      <c r="B32" s="1057">
        <v>223</v>
      </c>
      <c r="C32" s="1058"/>
      <c r="D32" s="22" t="s">
        <v>273</v>
      </c>
      <c r="E32" s="55">
        <v>8000</v>
      </c>
      <c r="F32" s="385">
        <v>5145</v>
      </c>
      <c r="G32" s="372"/>
      <c r="H32" s="372"/>
      <c r="I32" s="372"/>
    </row>
    <row r="33" spans="1:9" ht="13.5" thickBot="1" x14ac:dyDescent="0.25">
      <c r="A33" s="33" t="s">
        <v>251</v>
      </c>
      <c r="B33" s="31"/>
      <c r="C33" s="31"/>
      <c r="D33" s="31"/>
      <c r="E33" s="356">
        <f>E32</f>
        <v>8000</v>
      </c>
      <c r="F33" s="356">
        <f>F32</f>
        <v>5145</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2" t="s">
        <v>22</v>
      </c>
      <c r="B37" s="812"/>
      <c r="C37" s="812"/>
      <c r="D37" s="175" t="s">
        <v>15</v>
      </c>
      <c r="E37" s="175" t="s">
        <v>910</v>
      </c>
      <c r="F37" s="175" t="s">
        <v>934</v>
      </c>
      <c r="G37" s="364"/>
      <c r="H37" s="365"/>
      <c r="I37" s="11"/>
    </row>
    <row r="38" spans="1:9" ht="32.25" customHeight="1" x14ac:dyDescent="0.2">
      <c r="A38" s="1244" t="s">
        <v>367</v>
      </c>
      <c r="B38" s="1245"/>
      <c r="C38" s="1246"/>
      <c r="D38" s="616" t="s">
        <v>428</v>
      </c>
      <c r="E38" s="417">
        <v>90</v>
      </c>
      <c r="F38" s="353">
        <v>126</v>
      </c>
      <c r="G38" s="369"/>
      <c r="H38" s="370"/>
      <c r="I38" s="371"/>
    </row>
    <row r="39" spans="1:9" x14ac:dyDescent="0.2">
      <c r="A39" s="1256"/>
      <c r="B39" s="1257"/>
      <c r="C39" s="1258"/>
      <c r="D39" s="617" t="s">
        <v>677</v>
      </c>
      <c r="E39" s="417">
        <v>100</v>
      </c>
      <c r="F39" s="353">
        <v>141</v>
      </c>
      <c r="G39" s="373" t="s">
        <v>280</v>
      </c>
      <c r="H39" s="373"/>
      <c r="I39" s="357"/>
    </row>
    <row r="40" spans="1:9" x14ac:dyDescent="0.2">
      <c r="A40" s="1247"/>
      <c r="B40" s="1248"/>
      <c r="C40" s="1249"/>
      <c r="D40" s="618" t="s">
        <v>678</v>
      </c>
      <c r="E40" s="258" t="s">
        <v>429</v>
      </c>
      <c r="F40" s="353">
        <v>33</v>
      </c>
      <c r="G40" s="374"/>
      <c r="H40" s="374"/>
      <c r="I40" s="374"/>
    </row>
    <row r="41" spans="1:9" x14ac:dyDescent="0.2">
      <c r="A41" s="1138" t="s">
        <v>676</v>
      </c>
      <c r="B41" s="1138"/>
      <c r="C41" s="1138"/>
      <c r="D41" s="616" t="s">
        <v>816</v>
      </c>
      <c r="E41" s="434" t="s">
        <v>169</v>
      </c>
      <c r="F41" s="433">
        <v>6</v>
      </c>
      <c r="G41" s="374"/>
      <c r="H41" s="374"/>
      <c r="I41" s="374"/>
    </row>
    <row r="42" spans="1:9" x14ac:dyDescent="0.2">
      <c r="E42" s="368"/>
      <c r="F42" s="368"/>
      <c r="G42" s="11"/>
      <c r="H42" s="11"/>
      <c r="I42" s="11"/>
    </row>
    <row r="43" spans="1:9" ht="24.75" customHeight="1" thickBot="1" x14ac:dyDescent="0.25">
      <c r="A43" s="6" t="s">
        <v>16</v>
      </c>
      <c r="E43" s="6"/>
      <c r="G43" s="374"/>
      <c r="H43" s="374"/>
      <c r="I43" s="374"/>
    </row>
    <row r="44" spans="1:9" ht="159.75" customHeight="1" thickBot="1" x14ac:dyDescent="0.25">
      <c r="A44" s="376" t="s">
        <v>17</v>
      </c>
      <c r="B44" s="1053" t="s">
        <v>980</v>
      </c>
      <c r="C44" s="807"/>
      <c r="D44" s="807"/>
      <c r="E44" s="807"/>
      <c r="F44" s="808"/>
    </row>
    <row r="45" spans="1:9" ht="13.5" thickBot="1" x14ac:dyDescent="0.25"/>
    <row r="46" spans="1:9" ht="24.75" thickBot="1" x14ac:dyDescent="0.25">
      <c r="A46" s="243" t="s">
        <v>259</v>
      </c>
      <c r="B46" s="1053"/>
      <c r="C46" s="807"/>
      <c r="D46" s="807"/>
      <c r="E46" s="807"/>
      <c r="F46" s="808"/>
    </row>
  </sheetData>
  <mergeCells count="20">
    <mergeCell ref="C15:D15"/>
    <mergeCell ref="C17:F17"/>
    <mergeCell ref="B46:F46"/>
    <mergeCell ref="B31:C31"/>
    <mergeCell ref="B32:C32"/>
    <mergeCell ref="A38:C40"/>
    <mergeCell ref="A41:C41"/>
    <mergeCell ref="C18:F18"/>
    <mergeCell ref="A37:C37"/>
    <mergeCell ref="B44:F44"/>
    <mergeCell ref="C9:F9"/>
    <mergeCell ref="C10:F10"/>
    <mergeCell ref="C12:D12"/>
    <mergeCell ref="C13:D13"/>
    <mergeCell ref="C14:D14"/>
    <mergeCell ref="D3:F3"/>
    <mergeCell ref="D4:F4"/>
    <mergeCell ref="D5:F5"/>
    <mergeCell ref="D6:F6"/>
    <mergeCell ref="C8:F8"/>
  </mergeCells>
  <pageMargins left="0.7" right="0.7" top="0.75" bottom="0.75" header="0.3" footer="0.3"/>
  <pageSetup paperSize="9" scale="81" fitToHeight="0"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81"/>
  <sheetViews>
    <sheetView showGridLines="0" zoomScale="130" zoomScaleNormal="130" workbookViewId="0">
      <selection activeCell="D87" sqref="D87"/>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663</v>
      </c>
      <c r="B5" s="3"/>
      <c r="C5" s="42" t="s">
        <v>520</v>
      </c>
      <c r="D5" s="36" t="s">
        <v>207</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78" t="s">
        <v>48</v>
      </c>
      <c r="D8" s="779"/>
      <c r="E8" s="779"/>
      <c r="F8" s="780"/>
    </row>
    <row r="9" spans="1:8" ht="13.5" thickBot="1" x14ac:dyDescent="0.25">
      <c r="A9" s="16" t="s">
        <v>26</v>
      </c>
      <c r="B9" s="3"/>
      <c r="C9" s="778" t="s">
        <v>209</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74.896000000000001</v>
      </c>
      <c r="D12" s="784"/>
      <c r="E12" s="3"/>
      <c r="F12" s="3"/>
    </row>
    <row r="13" spans="1:8" ht="13.5" thickBot="1" x14ac:dyDescent="0.25">
      <c r="A13" s="15" t="s">
        <v>20</v>
      </c>
      <c r="B13" s="3"/>
      <c r="C13" s="783">
        <v>73.396000000000001</v>
      </c>
      <c r="D13" s="784"/>
      <c r="E13" s="3"/>
      <c r="F13" s="3"/>
    </row>
    <row r="14" spans="1:8" ht="13.5" thickBot="1" x14ac:dyDescent="0.25">
      <c r="A14" s="16" t="s">
        <v>1</v>
      </c>
      <c r="B14" s="3"/>
      <c r="C14" s="783">
        <v>2.8719999999999999</v>
      </c>
      <c r="D14" s="784"/>
      <c r="E14" s="3"/>
      <c r="F14" s="3"/>
    </row>
    <row r="15" spans="1:8" ht="3" customHeight="1" thickBot="1" x14ac:dyDescent="0.25">
      <c r="A15" s="10"/>
      <c r="B15" s="3"/>
      <c r="C15" s="12"/>
      <c r="D15" s="12"/>
      <c r="E15" s="11"/>
      <c r="F15" s="11"/>
    </row>
    <row r="16" spans="1:8" ht="13.5" thickBot="1" x14ac:dyDescent="0.25">
      <c r="A16" s="15" t="s">
        <v>18</v>
      </c>
      <c r="B16" s="11"/>
      <c r="C16" s="778" t="s">
        <v>1062</v>
      </c>
      <c r="D16" s="779"/>
      <c r="E16" s="779"/>
      <c r="F16" s="780"/>
    </row>
    <row r="17" spans="1:8" ht="13.5" thickBot="1" x14ac:dyDescent="0.25">
      <c r="A17" s="16" t="s">
        <v>19</v>
      </c>
      <c r="B17" s="3"/>
      <c r="C17" s="778" t="s">
        <v>1046</v>
      </c>
      <c r="D17" s="779"/>
      <c r="E17" s="779"/>
      <c r="F17" s="78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v>4000</v>
      </c>
      <c r="F22" s="55">
        <v>0</v>
      </c>
    </row>
    <row r="23" spans="1:8" ht="13.5" thickBot="1" x14ac:dyDescent="0.25">
      <c r="A23" s="23" t="s">
        <v>11</v>
      </c>
      <c r="B23" s="24"/>
      <c r="C23" s="24"/>
      <c r="D23" s="24"/>
      <c r="E23" s="61">
        <f>SUM(E22:E22)</f>
        <v>4000</v>
      </c>
      <c r="F23" s="61">
        <f>SUM(F22:F22)</f>
        <v>0</v>
      </c>
    </row>
    <row r="24" spans="1:8" x14ac:dyDescent="0.2">
      <c r="A24" s="249"/>
      <c r="B24" s="239">
        <v>711</v>
      </c>
      <c r="C24" s="239"/>
      <c r="D24" s="239" t="s">
        <v>1063</v>
      </c>
      <c r="E24" s="254">
        <v>0</v>
      </c>
      <c r="F24" s="254">
        <v>852.75</v>
      </c>
    </row>
    <row r="25" spans="1:8" x14ac:dyDescent="0.2">
      <c r="A25" s="30"/>
      <c r="B25" s="22">
        <v>716</v>
      </c>
      <c r="C25" s="22"/>
      <c r="D25" s="22" t="s">
        <v>244</v>
      </c>
      <c r="E25" s="55">
        <v>54396</v>
      </c>
      <c r="F25" s="55">
        <v>2020</v>
      </c>
    </row>
    <row r="26" spans="1:8" ht="13.5" thickBot="1" x14ac:dyDescent="0.25">
      <c r="A26" s="250"/>
      <c r="B26" s="237">
        <v>717</v>
      </c>
      <c r="C26" s="237"/>
      <c r="D26" s="237" t="s">
        <v>899</v>
      </c>
      <c r="E26" s="236">
        <v>15000</v>
      </c>
      <c r="F26" s="236">
        <v>0</v>
      </c>
    </row>
    <row r="27" spans="1:8" ht="13.5" thickBot="1" x14ac:dyDescent="0.25">
      <c r="A27" s="23" t="s">
        <v>12</v>
      </c>
      <c r="B27" s="251"/>
      <c r="C27" s="24"/>
      <c r="D27" s="24"/>
      <c r="E27" s="60">
        <f>SUM(E24:E26)</f>
        <v>69396</v>
      </c>
      <c r="F27" s="60">
        <f>SUM(F24:F26)</f>
        <v>2872.75</v>
      </c>
    </row>
    <row r="28" spans="1:8" ht="13.5" thickBot="1" x14ac:dyDescent="0.25">
      <c r="A28" s="26" t="s">
        <v>13</v>
      </c>
      <c r="B28" s="24"/>
      <c r="C28" s="24"/>
      <c r="D28" s="24"/>
      <c r="E28" s="58">
        <f>E27+E23</f>
        <v>73396</v>
      </c>
      <c r="F28" s="58">
        <f>F27+F23</f>
        <v>2872.75</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12" t="s">
        <v>22</v>
      </c>
      <c r="B33" s="812"/>
      <c r="C33" s="812"/>
      <c r="D33" s="174" t="s">
        <v>15</v>
      </c>
      <c r="E33" s="175" t="s">
        <v>910</v>
      </c>
      <c r="F33" s="29" t="s">
        <v>909</v>
      </c>
    </row>
    <row r="34" spans="1:8" ht="41.25" customHeight="1" x14ac:dyDescent="0.2">
      <c r="A34" s="843" t="s">
        <v>210</v>
      </c>
      <c r="B34" s="844"/>
      <c r="C34" s="845"/>
      <c r="D34" s="45" t="s">
        <v>211</v>
      </c>
      <c r="E34" s="390" t="s">
        <v>214</v>
      </c>
      <c r="F34" s="390" t="s">
        <v>609</v>
      </c>
    </row>
    <row r="35" spans="1:8" ht="39.75" customHeight="1" x14ac:dyDescent="0.2">
      <c r="A35" s="853"/>
      <c r="B35" s="854"/>
      <c r="C35" s="855"/>
      <c r="D35" s="45" t="s">
        <v>212</v>
      </c>
      <c r="E35" s="390" t="s">
        <v>169</v>
      </c>
      <c r="F35" s="390" t="s">
        <v>609</v>
      </c>
    </row>
    <row r="36" spans="1:8" ht="33.75" customHeight="1" x14ac:dyDescent="0.2">
      <c r="A36" s="846"/>
      <c r="B36" s="847"/>
      <c r="C36" s="848"/>
      <c r="D36" s="206" t="s">
        <v>213</v>
      </c>
      <c r="E36" s="390" t="s">
        <v>170</v>
      </c>
      <c r="F36" s="390" t="s">
        <v>865</v>
      </c>
    </row>
    <row r="37" spans="1:8" ht="45" x14ac:dyDescent="0.2">
      <c r="A37" s="849" t="s">
        <v>215</v>
      </c>
      <c r="B37" s="850"/>
      <c r="C37" s="851"/>
      <c r="D37" s="45" t="s">
        <v>216</v>
      </c>
      <c r="E37" s="390" t="s">
        <v>1066</v>
      </c>
      <c r="F37" s="391" t="s">
        <v>1064</v>
      </c>
    </row>
    <row r="38" spans="1:8" ht="45.75" customHeight="1" x14ac:dyDescent="0.2">
      <c r="A38" s="802" t="s">
        <v>217</v>
      </c>
      <c r="B38" s="803"/>
      <c r="C38" s="804"/>
      <c r="D38" s="45" t="s">
        <v>218</v>
      </c>
      <c r="E38" s="392" t="s">
        <v>783</v>
      </c>
      <c r="F38" s="375" t="s">
        <v>1067</v>
      </c>
    </row>
    <row r="39" spans="1:8" ht="56.25" x14ac:dyDescent="0.2">
      <c r="A39" s="802" t="s">
        <v>217</v>
      </c>
      <c r="B39" s="803"/>
      <c r="C39" s="804"/>
      <c r="D39" s="45" t="s">
        <v>486</v>
      </c>
      <c r="E39" s="392" t="s">
        <v>783</v>
      </c>
      <c r="F39" s="375" t="s">
        <v>1068</v>
      </c>
    </row>
    <row r="40" spans="1:8" ht="69" customHeight="1" x14ac:dyDescent="0.2">
      <c r="A40" s="852" t="s">
        <v>522</v>
      </c>
      <c r="B40" s="852"/>
      <c r="C40" s="852"/>
      <c r="D40" s="45" t="s">
        <v>1065</v>
      </c>
      <c r="E40" s="390" t="s">
        <v>521</v>
      </c>
      <c r="F40" s="390" t="s">
        <v>1069</v>
      </c>
    </row>
    <row r="41" spans="1:8" ht="171.75" customHeight="1" x14ac:dyDescent="0.2">
      <c r="A41" s="843" t="s">
        <v>219</v>
      </c>
      <c r="B41" s="844"/>
      <c r="C41" s="845"/>
      <c r="D41" s="45" t="s">
        <v>220</v>
      </c>
      <c r="E41" s="391">
        <v>0.95</v>
      </c>
      <c r="F41" s="393">
        <v>1.2</v>
      </c>
    </row>
    <row r="42" spans="1:8" ht="58.5" customHeight="1" x14ac:dyDescent="0.2">
      <c r="A42" s="846"/>
      <c r="B42" s="847"/>
      <c r="C42" s="848"/>
      <c r="D42" s="45" t="s">
        <v>221</v>
      </c>
      <c r="E42" s="390" t="s">
        <v>523</v>
      </c>
      <c r="F42" s="390" t="s">
        <v>1070</v>
      </c>
    </row>
    <row r="43" spans="1:8" ht="16.5" customHeight="1" x14ac:dyDescent="0.2">
      <c r="A43" s="6" t="s">
        <v>16</v>
      </c>
      <c r="E43" s="20"/>
      <c r="F43" s="20"/>
    </row>
    <row r="44" spans="1:8" ht="105.75" customHeight="1" x14ac:dyDescent="0.2">
      <c r="A44" s="818" t="s">
        <v>17</v>
      </c>
      <c r="B44" s="856" t="s">
        <v>1071</v>
      </c>
      <c r="C44" s="856"/>
      <c r="D44" s="856"/>
      <c r="E44" s="856"/>
      <c r="F44" s="856"/>
      <c r="G44" s="19"/>
      <c r="H44" s="19"/>
    </row>
    <row r="45" spans="1:8" ht="54" customHeight="1" x14ac:dyDescent="0.2">
      <c r="A45" s="867"/>
      <c r="B45" s="857" t="s">
        <v>1072</v>
      </c>
      <c r="C45" s="836"/>
      <c r="D45" s="836"/>
      <c r="E45" s="836"/>
      <c r="F45" s="837"/>
    </row>
    <row r="46" spans="1:8" ht="15.75" customHeight="1" x14ac:dyDescent="0.2">
      <c r="A46" s="867"/>
      <c r="B46" s="835" t="s">
        <v>1073</v>
      </c>
      <c r="C46" s="836"/>
      <c r="D46" s="836"/>
      <c r="E46" s="836"/>
      <c r="F46" s="837"/>
    </row>
    <row r="47" spans="1:8" ht="21" customHeight="1" x14ac:dyDescent="0.2">
      <c r="A47" s="867"/>
      <c r="B47" s="838" t="s">
        <v>1074</v>
      </c>
      <c r="C47" s="839"/>
      <c r="D47" s="839"/>
      <c r="E47" s="839"/>
      <c r="F47" s="840"/>
    </row>
    <row r="48" spans="1:8" ht="30.75" customHeight="1" x14ac:dyDescent="0.2">
      <c r="A48" s="867"/>
      <c r="B48" s="832" t="s">
        <v>1075</v>
      </c>
      <c r="C48" s="841"/>
      <c r="D48" s="841"/>
      <c r="E48" s="841"/>
      <c r="F48" s="842"/>
    </row>
    <row r="49" spans="1:6" ht="32.25" customHeight="1" x14ac:dyDescent="0.2">
      <c r="A49" s="867"/>
      <c r="B49" s="832" t="s">
        <v>1076</v>
      </c>
      <c r="C49" s="833"/>
      <c r="D49" s="833"/>
      <c r="E49" s="833"/>
      <c r="F49" s="834"/>
    </row>
    <row r="50" spans="1:6" ht="42" customHeight="1" x14ac:dyDescent="0.2">
      <c r="A50" s="867"/>
      <c r="B50" s="832" t="s">
        <v>1077</v>
      </c>
      <c r="C50" s="833"/>
      <c r="D50" s="833"/>
      <c r="E50" s="833"/>
      <c r="F50" s="834"/>
    </row>
    <row r="51" spans="1:6" ht="42" customHeight="1" x14ac:dyDescent="0.2">
      <c r="A51" s="867"/>
      <c r="B51" s="832" t="s">
        <v>1078</v>
      </c>
      <c r="C51" s="833"/>
      <c r="D51" s="833"/>
      <c r="E51" s="833"/>
      <c r="F51" s="834"/>
    </row>
    <row r="52" spans="1:6" ht="64.5" customHeight="1" x14ac:dyDescent="0.2">
      <c r="A52" s="867"/>
      <c r="B52" s="835" t="s">
        <v>1079</v>
      </c>
      <c r="C52" s="836"/>
      <c r="D52" s="836"/>
      <c r="E52" s="836"/>
      <c r="F52" s="837"/>
    </row>
    <row r="53" spans="1:6" ht="23.25" customHeight="1" x14ac:dyDescent="0.2">
      <c r="A53" s="867"/>
      <c r="B53" s="838" t="s">
        <v>1080</v>
      </c>
      <c r="C53" s="839"/>
      <c r="D53" s="839"/>
      <c r="E53" s="839"/>
      <c r="F53" s="840"/>
    </row>
    <row r="54" spans="1:6" ht="32.25" customHeight="1" x14ac:dyDescent="0.2">
      <c r="A54" s="867"/>
      <c r="B54" s="832" t="s">
        <v>1081</v>
      </c>
      <c r="C54" s="833"/>
      <c r="D54" s="833"/>
      <c r="E54" s="833"/>
      <c r="F54" s="834"/>
    </row>
    <row r="55" spans="1:6" x14ac:dyDescent="0.2">
      <c r="A55" s="867"/>
      <c r="B55" s="857" t="s">
        <v>1082</v>
      </c>
      <c r="C55" s="836"/>
      <c r="D55" s="836"/>
      <c r="E55" s="836"/>
      <c r="F55" s="837"/>
    </row>
    <row r="56" spans="1:6" x14ac:dyDescent="0.2">
      <c r="A56" s="867"/>
      <c r="B56" s="832" t="s">
        <v>1083</v>
      </c>
      <c r="C56" s="833"/>
      <c r="D56" s="833"/>
      <c r="E56" s="833"/>
      <c r="F56" s="834"/>
    </row>
    <row r="57" spans="1:6" x14ac:dyDescent="0.2">
      <c r="A57" s="867"/>
      <c r="B57" s="858" t="s">
        <v>1084</v>
      </c>
      <c r="C57" s="859"/>
      <c r="D57" s="859"/>
      <c r="E57" s="859"/>
      <c r="F57" s="860"/>
    </row>
    <row r="58" spans="1:6" x14ac:dyDescent="0.2">
      <c r="A58" s="867"/>
      <c r="B58" s="858" t="s">
        <v>1085</v>
      </c>
      <c r="C58" s="859"/>
      <c r="D58" s="859"/>
      <c r="E58" s="859"/>
      <c r="F58" s="860"/>
    </row>
    <row r="59" spans="1:6" ht="8.25" customHeight="1" x14ac:dyDescent="0.2">
      <c r="A59" s="867"/>
      <c r="B59" s="858"/>
      <c r="C59" s="859"/>
      <c r="D59" s="859"/>
      <c r="E59" s="859"/>
      <c r="F59" s="860"/>
    </row>
    <row r="60" spans="1:6" ht="32.25" customHeight="1" x14ac:dyDescent="0.2">
      <c r="A60" s="867"/>
      <c r="B60" s="861" t="s">
        <v>1086</v>
      </c>
      <c r="C60" s="862"/>
      <c r="D60" s="862"/>
      <c r="E60" s="862"/>
      <c r="F60" s="863"/>
    </row>
    <row r="61" spans="1:6" ht="26.25" customHeight="1" x14ac:dyDescent="0.2">
      <c r="A61" s="867"/>
      <c r="B61" s="838" t="s">
        <v>1087</v>
      </c>
      <c r="C61" s="839"/>
      <c r="D61" s="839"/>
      <c r="E61" s="839"/>
      <c r="F61" s="840"/>
    </row>
    <row r="62" spans="1:6" ht="24" customHeight="1" x14ac:dyDescent="0.2">
      <c r="A62" s="867"/>
      <c r="B62" s="832" t="s">
        <v>1088</v>
      </c>
      <c r="C62" s="841"/>
      <c r="D62" s="841"/>
      <c r="E62" s="841"/>
      <c r="F62" s="842"/>
    </row>
    <row r="63" spans="1:6" ht="20.25" customHeight="1" x14ac:dyDescent="0.2">
      <c r="A63" s="867"/>
      <c r="B63" s="832" t="s">
        <v>1089</v>
      </c>
      <c r="C63" s="833"/>
      <c r="D63" s="833"/>
      <c r="E63" s="833"/>
      <c r="F63" s="834"/>
    </row>
    <row r="64" spans="1:6" ht="13.5" customHeight="1" x14ac:dyDescent="0.2">
      <c r="A64" s="867"/>
      <c r="B64" s="832" t="s">
        <v>1090</v>
      </c>
      <c r="C64" s="833"/>
      <c r="D64" s="833"/>
      <c r="E64" s="833"/>
      <c r="F64" s="834"/>
    </row>
    <row r="65" spans="1:6" ht="18.75" customHeight="1" x14ac:dyDescent="0.2">
      <c r="A65" s="867"/>
      <c r="B65" s="832" t="s">
        <v>1091</v>
      </c>
      <c r="C65" s="833"/>
      <c r="D65" s="833"/>
      <c r="E65" s="833"/>
      <c r="F65" s="834"/>
    </row>
    <row r="66" spans="1:6" ht="18" customHeight="1" x14ac:dyDescent="0.2">
      <c r="A66" s="867"/>
      <c r="B66" s="832" t="s">
        <v>1092</v>
      </c>
      <c r="C66" s="833"/>
      <c r="D66" s="833"/>
      <c r="E66" s="833"/>
      <c r="F66" s="834"/>
    </row>
    <row r="67" spans="1:6" x14ac:dyDescent="0.2">
      <c r="A67" s="867"/>
      <c r="B67" s="861" t="s">
        <v>1093</v>
      </c>
      <c r="C67" s="862"/>
      <c r="D67" s="862"/>
      <c r="E67" s="862"/>
      <c r="F67" s="863"/>
    </row>
    <row r="68" spans="1:6" x14ac:dyDescent="0.2">
      <c r="A68" s="867"/>
      <c r="B68" s="838" t="s">
        <v>1094</v>
      </c>
      <c r="C68" s="839"/>
      <c r="D68" s="839"/>
      <c r="E68" s="839"/>
      <c r="F68" s="840"/>
    </row>
    <row r="69" spans="1:6" x14ac:dyDescent="0.2">
      <c r="A69" s="867"/>
      <c r="B69" s="832" t="s">
        <v>1095</v>
      </c>
      <c r="C69" s="833"/>
      <c r="D69" s="833"/>
      <c r="E69" s="833"/>
      <c r="F69" s="834"/>
    </row>
    <row r="70" spans="1:6" x14ac:dyDescent="0.2">
      <c r="A70" s="867"/>
      <c r="B70" s="832" t="s">
        <v>1096</v>
      </c>
      <c r="C70" s="833"/>
      <c r="D70" s="833"/>
      <c r="E70" s="833"/>
      <c r="F70" s="834"/>
    </row>
    <row r="71" spans="1:6" x14ac:dyDescent="0.2">
      <c r="A71" s="867"/>
      <c r="B71" s="858"/>
      <c r="C71" s="874"/>
      <c r="D71" s="874"/>
      <c r="E71" s="874"/>
      <c r="F71" s="875"/>
    </row>
    <row r="72" spans="1:6" x14ac:dyDescent="0.2">
      <c r="A72" s="868"/>
      <c r="B72" s="876" t="s">
        <v>1097</v>
      </c>
      <c r="C72" s="877"/>
      <c r="D72" s="877"/>
      <c r="E72" s="877"/>
      <c r="F72" s="878"/>
    </row>
    <row r="73" spans="1:6" ht="58.5" customHeight="1" x14ac:dyDescent="0.2">
      <c r="A73" s="868"/>
      <c r="B73" s="879" t="s">
        <v>1098</v>
      </c>
      <c r="C73" s="880"/>
      <c r="D73" s="880"/>
      <c r="E73" s="880"/>
      <c r="F73" s="881"/>
    </row>
    <row r="74" spans="1:6" ht="31.5" customHeight="1" x14ac:dyDescent="0.2">
      <c r="A74" s="868"/>
      <c r="B74" s="871" t="s">
        <v>1099</v>
      </c>
      <c r="C74" s="872"/>
      <c r="D74" s="872"/>
      <c r="E74" s="872"/>
      <c r="F74" s="873"/>
    </row>
    <row r="75" spans="1:6" ht="27" customHeight="1" x14ac:dyDescent="0.2">
      <c r="A75" s="868"/>
      <c r="B75" s="871" t="s">
        <v>1100</v>
      </c>
      <c r="C75" s="872"/>
      <c r="D75" s="872"/>
      <c r="E75" s="872"/>
      <c r="F75" s="873"/>
    </row>
    <row r="76" spans="1:6" ht="29.25" customHeight="1" x14ac:dyDescent="0.2">
      <c r="A76" s="868"/>
      <c r="B76" s="871" t="s">
        <v>1101</v>
      </c>
      <c r="C76" s="872"/>
      <c r="D76" s="872"/>
      <c r="E76" s="872"/>
      <c r="F76" s="873"/>
    </row>
    <row r="77" spans="1:6" ht="17.25" customHeight="1" x14ac:dyDescent="0.2">
      <c r="A77" s="868"/>
      <c r="B77" s="871" t="s">
        <v>1102</v>
      </c>
      <c r="C77" s="872"/>
      <c r="D77" s="872"/>
      <c r="E77" s="872"/>
      <c r="F77" s="873"/>
    </row>
    <row r="78" spans="1:6" x14ac:dyDescent="0.2">
      <c r="A78" s="868"/>
      <c r="B78" s="871" t="s">
        <v>1103</v>
      </c>
      <c r="C78" s="872"/>
      <c r="D78" s="872"/>
      <c r="E78" s="872"/>
      <c r="F78" s="873"/>
    </row>
    <row r="79" spans="1:6" x14ac:dyDescent="0.2">
      <c r="A79" s="869"/>
      <c r="B79" s="864"/>
      <c r="C79" s="865"/>
      <c r="D79" s="865"/>
      <c r="E79" s="865"/>
      <c r="F79" s="866"/>
    </row>
    <row r="81" spans="1:6" ht="22.5" x14ac:dyDescent="0.2">
      <c r="A81" s="248" t="s">
        <v>29</v>
      </c>
      <c r="B81" s="870"/>
      <c r="C81" s="870"/>
      <c r="D81" s="870"/>
      <c r="E81" s="870"/>
      <c r="F81" s="870"/>
    </row>
  </sheetData>
  <mergeCells count="53">
    <mergeCell ref="B79:F79"/>
    <mergeCell ref="A44:A79"/>
    <mergeCell ref="B81:F81"/>
    <mergeCell ref="B76:F76"/>
    <mergeCell ref="B77:F77"/>
    <mergeCell ref="B78:F78"/>
    <mergeCell ref="B71:F71"/>
    <mergeCell ref="B72:F72"/>
    <mergeCell ref="B73:F73"/>
    <mergeCell ref="B74:F74"/>
    <mergeCell ref="B75:F75"/>
    <mergeCell ref="B65:F65"/>
    <mergeCell ref="B66:F66"/>
    <mergeCell ref="B67:F67"/>
    <mergeCell ref="B68:F68"/>
    <mergeCell ref="B70:F70"/>
    <mergeCell ref="B69:F69"/>
    <mergeCell ref="B60:F60"/>
    <mergeCell ref="B61:F61"/>
    <mergeCell ref="B62:F62"/>
    <mergeCell ref="B63:F63"/>
    <mergeCell ref="B64:F64"/>
    <mergeCell ref="B55:F55"/>
    <mergeCell ref="B56:F56"/>
    <mergeCell ref="B57:F57"/>
    <mergeCell ref="B58:F58"/>
    <mergeCell ref="B59:F59"/>
    <mergeCell ref="C14:D14"/>
    <mergeCell ref="B46:F46"/>
    <mergeCell ref="B47:F47"/>
    <mergeCell ref="B48:F48"/>
    <mergeCell ref="A41:C42"/>
    <mergeCell ref="C16:F16"/>
    <mergeCell ref="C17:F17"/>
    <mergeCell ref="A33:C33"/>
    <mergeCell ref="A37:C37"/>
    <mergeCell ref="A38:C38"/>
    <mergeCell ref="A39:C39"/>
    <mergeCell ref="A40:C40"/>
    <mergeCell ref="A34:C36"/>
    <mergeCell ref="B44:F44"/>
    <mergeCell ref="B45:F45"/>
    <mergeCell ref="C8:F8"/>
    <mergeCell ref="C9:F9"/>
    <mergeCell ref="C11:D11"/>
    <mergeCell ref="C12:D12"/>
    <mergeCell ref="C13:D13"/>
    <mergeCell ref="B54:F54"/>
    <mergeCell ref="B49:F49"/>
    <mergeCell ref="B50:F50"/>
    <mergeCell ref="B51:F51"/>
    <mergeCell ref="B52:F52"/>
    <mergeCell ref="B53:F53"/>
  </mergeCells>
  <pageMargins left="0.7" right="0.7" top="0.75" bottom="0.75" header="0.3" footer="0.3"/>
  <pageSetup paperSize="9" scale="89" fitToHeight="0" orientation="portrait" r:id="rId1"/>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45"/>
  <sheetViews>
    <sheetView topLeftCell="A19" workbookViewId="0">
      <selection activeCell="B44" sqref="B44"/>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73" t="s">
        <v>663</v>
      </c>
      <c r="B5" s="3"/>
      <c r="C5" s="673" t="s">
        <v>276</v>
      </c>
      <c r="D5" s="1082" t="s">
        <v>272</v>
      </c>
      <c r="E5" s="1083"/>
      <c r="F5" s="1084"/>
      <c r="G5" s="7"/>
      <c r="H5" s="7"/>
      <c r="I5" s="7"/>
    </row>
    <row r="6" spans="1:9" ht="13.5" thickBot="1" x14ac:dyDescent="0.25">
      <c r="A6" s="15" t="s">
        <v>27</v>
      </c>
      <c r="B6" s="3"/>
      <c r="C6" s="673" t="s">
        <v>697</v>
      </c>
      <c r="D6" s="1082" t="s">
        <v>430</v>
      </c>
      <c r="E6" s="1083"/>
      <c r="F6" s="1084"/>
      <c r="G6" s="7"/>
      <c r="H6" s="7"/>
      <c r="I6" s="7"/>
    </row>
    <row r="7" spans="1:9" ht="13.5" thickBot="1" x14ac:dyDescent="0.25">
      <c r="A7" s="4"/>
      <c r="B7" s="3"/>
      <c r="C7" s="3"/>
      <c r="D7" s="3"/>
      <c r="E7" s="3"/>
      <c r="F7" s="3"/>
      <c r="G7" s="7"/>
      <c r="H7" s="7"/>
      <c r="I7" s="7"/>
    </row>
    <row r="8" spans="1:9" ht="13.5" thickBot="1" x14ac:dyDescent="0.25">
      <c r="A8" s="284" t="s">
        <v>21</v>
      </c>
      <c r="B8" s="3"/>
      <c r="C8" s="778" t="s">
        <v>431</v>
      </c>
      <c r="D8" s="779"/>
      <c r="E8" s="779"/>
      <c r="F8" s="780"/>
      <c r="G8" s="7"/>
      <c r="H8" s="7"/>
      <c r="I8" s="7"/>
    </row>
    <row r="9" spans="1:9" ht="23.25" thickBot="1" x14ac:dyDescent="0.25">
      <c r="A9" s="281" t="s">
        <v>25</v>
      </c>
      <c r="B9" s="3"/>
      <c r="C9" s="910" t="s">
        <v>432</v>
      </c>
      <c r="D9" s="911"/>
      <c r="E9" s="911"/>
      <c r="F9" s="912"/>
      <c r="G9" s="7"/>
      <c r="H9" s="7"/>
      <c r="I9" s="7"/>
    </row>
    <row r="10" spans="1:9" ht="13.5" thickBot="1" x14ac:dyDescent="0.25">
      <c r="A10" s="281" t="s">
        <v>26</v>
      </c>
      <c r="B10" s="3"/>
      <c r="C10" s="778" t="s">
        <v>414</v>
      </c>
      <c r="D10" s="779"/>
      <c r="E10" s="779"/>
      <c r="F10" s="780"/>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3.5" thickBot="1" x14ac:dyDescent="0.25">
      <c r="A13" s="286" t="s">
        <v>2</v>
      </c>
      <c r="B13" s="3"/>
      <c r="C13" s="1134">
        <v>87.4</v>
      </c>
      <c r="D13" s="780"/>
      <c r="E13" s="3"/>
      <c r="F13" s="3"/>
      <c r="G13" s="7"/>
      <c r="H13" s="7"/>
      <c r="I13" s="7"/>
    </row>
    <row r="14" spans="1:9" ht="13.5" thickBot="1" x14ac:dyDescent="0.25">
      <c r="A14" s="284" t="s">
        <v>279</v>
      </c>
      <c r="B14" s="3"/>
      <c r="C14" s="1134">
        <v>84.36</v>
      </c>
      <c r="D14" s="780"/>
      <c r="E14" s="3"/>
      <c r="F14" s="3"/>
      <c r="G14" s="7"/>
      <c r="H14" s="7"/>
      <c r="I14" s="7"/>
    </row>
    <row r="15" spans="1:9" ht="13.5" thickBot="1" x14ac:dyDescent="0.25">
      <c r="A15" s="281" t="s">
        <v>1</v>
      </c>
      <c r="B15" s="3"/>
      <c r="C15" s="1145">
        <v>37.090000000000003</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932</v>
      </c>
      <c r="D17" s="779"/>
      <c r="E17" s="779"/>
      <c r="F17" s="780"/>
      <c r="G17" s="7"/>
      <c r="H17" s="7"/>
      <c r="I17" s="7"/>
    </row>
    <row r="18" spans="1:9" ht="13.5" thickBot="1" x14ac:dyDescent="0.25">
      <c r="A18" s="281" t="s">
        <v>19</v>
      </c>
      <c r="B18" s="3"/>
      <c r="C18" s="778" t="s">
        <v>933</v>
      </c>
      <c r="D18" s="779"/>
      <c r="E18" s="779"/>
      <c r="F18" s="780"/>
      <c r="G18" s="7"/>
      <c r="H18" s="7"/>
      <c r="I18" s="7"/>
    </row>
    <row r="19" spans="1:9" ht="9" customHeight="1" x14ac:dyDescent="0.2">
      <c r="B19" s="3"/>
      <c r="G19" s="7"/>
      <c r="H19" s="7"/>
      <c r="I19" s="7"/>
    </row>
    <row r="20" spans="1:9" ht="15.75" x14ac:dyDescent="0.25">
      <c r="A20" s="13" t="s">
        <v>5</v>
      </c>
      <c r="B20" s="13"/>
      <c r="C20" s="14"/>
      <c r="D20" s="14"/>
      <c r="E20" s="14"/>
      <c r="F20" s="14"/>
      <c r="G20" s="47"/>
      <c r="H20" s="47"/>
      <c r="I20" s="47"/>
    </row>
    <row r="21" spans="1:9" ht="3.75" customHeight="1" thickBot="1" x14ac:dyDescent="0.3">
      <c r="A21" s="5"/>
      <c r="C21" s="7"/>
      <c r="D21" s="7"/>
      <c r="E21" s="7"/>
      <c r="F21" s="7"/>
      <c r="G21" s="7"/>
      <c r="H21" s="7"/>
      <c r="I21" s="7"/>
    </row>
    <row r="22" spans="1:9" x14ac:dyDescent="0.2">
      <c r="A22" s="635" t="s">
        <v>23</v>
      </c>
      <c r="B22" s="419" t="s">
        <v>6</v>
      </c>
      <c r="C22" s="419" t="s">
        <v>7</v>
      </c>
      <c r="D22" s="419" t="s">
        <v>8</v>
      </c>
      <c r="E22" s="419" t="s">
        <v>9</v>
      </c>
      <c r="F22" s="420" t="s">
        <v>10</v>
      </c>
      <c r="G22" s="358"/>
      <c r="H22" s="358"/>
      <c r="I22" s="358"/>
    </row>
    <row r="23" spans="1:9" x14ac:dyDescent="0.2">
      <c r="A23" s="636"/>
      <c r="B23" s="88">
        <v>610</v>
      </c>
      <c r="C23" s="87"/>
      <c r="D23" s="88" t="s">
        <v>54</v>
      </c>
      <c r="E23" s="543">
        <v>42743.6</v>
      </c>
      <c r="F23" s="424">
        <v>23995.84</v>
      </c>
      <c r="G23" s="358"/>
      <c r="H23" s="358"/>
      <c r="I23" s="358"/>
    </row>
    <row r="24" spans="1:9" x14ac:dyDescent="0.2">
      <c r="A24" s="636"/>
      <c r="B24" s="88">
        <v>620</v>
      </c>
      <c r="C24" s="87"/>
      <c r="D24" s="88" t="s">
        <v>57</v>
      </c>
      <c r="E24" s="543">
        <v>15911.4</v>
      </c>
      <c r="F24" s="424">
        <v>8497.35</v>
      </c>
      <c r="G24" s="358"/>
      <c r="H24" s="358"/>
      <c r="I24" s="358"/>
    </row>
    <row r="25" spans="1:9" x14ac:dyDescent="0.2">
      <c r="A25" s="637"/>
      <c r="B25" s="176">
        <v>630</v>
      </c>
      <c r="C25" s="176"/>
      <c r="D25" s="176" t="s">
        <v>55</v>
      </c>
      <c r="E25" s="544">
        <v>25500</v>
      </c>
      <c r="F25" s="424">
        <v>4592.38</v>
      </c>
      <c r="G25" s="357"/>
      <c r="H25" s="359"/>
      <c r="I25" s="359"/>
    </row>
    <row r="26" spans="1:9" ht="13.5" thickBot="1" x14ac:dyDescent="0.25">
      <c r="A26" s="638"/>
      <c r="B26" s="263">
        <v>640</v>
      </c>
      <c r="C26" s="263"/>
      <c r="D26" s="263" t="s">
        <v>66</v>
      </c>
      <c r="E26" s="545">
        <v>200</v>
      </c>
      <c r="F26" s="424">
        <v>0</v>
      </c>
      <c r="G26" s="360"/>
      <c r="H26" s="361"/>
      <c r="I26" s="361"/>
    </row>
    <row r="27" spans="1:9" ht="13.5" thickBot="1" x14ac:dyDescent="0.25">
      <c r="A27" s="23" t="s">
        <v>11</v>
      </c>
      <c r="B27" s="24"/>
      <c r="C27" s="24"/>
      <c r="D27" s="24"/>
      <c r="E27" s="60">
        <f>SUM(E23:E26)</f>
        <v>84355</v>
      </c>
      <c r="F27" s="61">
        <f>SUM(F23:F26)</f>
        <v>37085.57</v>
      </c>
      <c r="G27" s="360"/>
      <c r="H27" s="361"/>
      <c r="I27" s="361"/>
    </row>
    <row r="28" spans="1:9" ht="13.5" thickBot="1" x14ac:dyDescent="0.25">
      <c r="A28" s="638"/>
      <c r="B28" s="279"/>
      <c r="C28" s="237"/>
      <c r="D28" s="237"/>
      <c r="E28" s="236"/>
      <c r="F28" s="639"/>
      <c r="G28" s="357"/>
      <c r="H28" s="362"/>
      <c r="I28" s="362"/>
    </row>
    <row r="29" spans="1:9" ht="13.5" thickBot="1" x14ac:dyDescent="0.25">
      <c r="A29" s="23" t="s">
        <v>12</v>
      </c>
      <c r="B29" s="251"/>
      <c r="C29" s="24"/>
      <c r="D29" s="24"/>
      <c r="E29" s="60">
        <v>0</v>
      </c>
      <c r="F29" s="61">
        <v>0</v>
      </c>
      <c r="G29" s="357"/>
      <c r="H29" s="362"/>
      <c r="I29" s="362"/>
    </row>
    <row r="30" spans="1:9" ht="13.5" thickBot="1" x14ac:dyDescent="0.25">
      <c r="A30" s="26" t="s">
        <v>13</v>
      </c>
      <c r="B30" s="24"/>
      <c r="C30" s="24"/>
      <c r="D30" s="24"/>
      <c r="E30" s="58">
        <f>E29+E27</f>
        <v>84355</v>
      </c>
      <c r="F30" s="59">
        <f>F29+F27</f>
        <v>37085.57</v>
      </c>
      <c r="G30" s="357"/>
      <c r="H30" s="362"/>
      <c r="I30" s="362"/>
    </row>
    <row r="31" spans="1:9" x14ac:dyDescent="0.2">
      <c r="A31" s="381" t="s">
        <v>249</v>
      </c>
      <c r="B31" s="1056" t="s">
        <v>6</v>
      </c>
      <c r="C31" s="1056"/>
      <c r="D31" s="382" t="s">
        <v>250</v>
      </c>
      <c r="E31" s="382" t="s">
        <v>9</v>
      </c>
      <c r="F31" s="383" t="s">
        <v>10</v>
      </c>
      <c r="G31" s="357"/>
      <c r="H31" s="362"/>
      <c r="I31" s="362"/>
    </row>
    <row r="32" spans="1:9" x14ac:dyDescent="0.2">
      <c r="A32" s="384"/>
      <c r="B32" s="1057">
        <v>223</v>
      </c>
      <c r="C32" s="1058"/>
      <c r="D32" s="22" t="s">
        <v>273</v>
      </c>
      <c r="E32" s="55">
        <v>8600</v>
      </c>
      <c r="F32" s="385">
        <v>6340.6</v>
      </c>
      <c r="G32" s="372"/>
      <c r="H32" s="372"/>
      <c r="I32" s="372"/>
    </row>
    <row r="33" spans="1:9" x14ac:dyDescent="0.2">
      <c r="A33" s="749"/>
      <c r="B33" s="743"/>
      <c r="C33" s="744">
        <v>312</v>
      </c>
      <c r="D33" s="22" t="s">
        <v>407</v>
      </c>
      <c r="E33" s="55">
        <v>6328</v>
      </c>
      <c r="F33" s="385">
        <v>3515.2</v>
      </c>
      <c r="G33" s="372"/>
      <c r="H33" s="372"/>
      <c r="I33" s="372"/>
    </row>
    <row r="34" spans="1:9" ht="13.5" thickBot="1" x14ac:dyDescent="0.25">
      <c r="A34" s="33" t="s">
        <v>251</v>
      </c>
      <c r="B34" s="31"/>
      <c r="C34" s="31"/>
      <c r="D34" s="31"/>
      <c r="E34" s="356">
        <f>E32+E33</f>
        <v>14928</v>
      </c>
      <c r="F34" s="354">
        <f>F32+F33</f>
        <v>9855.7999999999993</v>
      </c>
      <c r="G34" s="11"/>
      <c r="H34" s="11"/>
      <c r="I34" s="11"/>
    </row>
    <row r="35" spans="1:9" ht="10.5" customHeight="1" x14ac:dyDescent="0.2">
      <c r="E35" s="357"/>
      <c r="F35" s="357"/>
      <c r="G35" s="358"/>
      <c r="H35" s="358"/>
      <c r="I35" s="363"/>
    </row>
    <row r="36" spans="1:9" ht="17.25" customHeight="1" x14ac:dyDescent="0.25">
      <c r="A36" s="13" t="s">
        <v>14</v>
      </c>
      <c r="B36" s="283"/>
      <c r="C36" s="14"/>
      <c r="D36" s="14"/>
      <c r="E36" s="14"/>
      <c r="F36" s="14"/>
      <c r="G36" s="366"/>
      <c r="H36" s="367"/>
      <c r="I36" s="366"/>
    </row>
    <row r="37" spans="1:9" ht="6" customHeight="1" x14ac:dyDescent="0.2">
      <c r="A37" s="1"/>
      <c r="B37" s="47"/>
      <c r="G37" s="366"/>
      <c r="H37" s="367"/>
      <c r="I37" s="366"/>
    </row>
    <row r="38" spans="1:9" ht="27.75" customHeight="1" x14ac:dyDescent="0.2">
      <c r="A38" s="812" t="s">
        <v>22</v>
      </c>
      <c r="B38" s="812"/>
      <c r="C38" s="812"/>
      <c r="D38" s="175" t="s">
        <v>15</v>
      </c>
      <c r="E38" s="175" t="s">
        <v>910</v>
      </c>
      <c r="F38" s="175" t="s">
        <v>934</v>
      </c>
      <c r="G38" s="364"/>
      <c r="H38" s="365"/>
      <c r="I38" s="11"/>
    </row>
    <row r="39" spans="1:9" ht="32.25" customHeight="1" x14ac:dyDescent="0.2">
      <c r="A39" s="1259" t="s">
        <v>698</v>
      </c>
      <c r="B39" s="1259"/>
      <c r="C39" s="1259"/>
      <c r="D39" s="431" t="s">
        <v>809</v>
      </c>
      <c r="E39" s="44">
        <v>280</v>
      </c>
      <c r="F39" s="63">
        <v>280</v>
      </c>
      <c r="G39" s="369"/>
      <c r="H39" s="370"/>
      <c r="I39" s="371"/>
    </row>
    <row r="40" spans="1:9" ht="32.25" customHeight="1" x14ac:dyDescent="0.2">
      <c r="A40" s="1259"/>
      <c r="B40" s="1259"/>
      <c r="C40" s="1259"/>
      <c r="D40" s="431" t="s">
        <v>810</v>
      </c>
      <c r="E40" s="44">
        <v>34</v>
      </c>
      <c r="F40" s="63">
        <v>36</v>
      </c>
      <c r="G40" s="369"/>
      <c r="H40" s="370"/>
      <c r="I40" s="371"/>
    </row>
    <row r="41" spans="1:9" x14ac:dyDescent="0.2">
      <c r="A41" s="1259"/>
      <c r="B41" s="1259"/>
      <c r="C41" s="1259"/>
      <c r="D41" s="431" t="s">
        <v>811</v>
      </c>
      <c r="E41" s="44">
        <v>20</v>
      </c>
      <c r="F41" s="63">
        <v>17</v>
      </c>
      <c r="G41" s="373" t="s">
        <v>280</v>
      </c>
      <c r="H41" s="373"/>
      <c r="I41" s="357"/>
    </row>
    <row r="42" spans="1:9" ht="24.75" customHeight="1" thickBot="1" x14ac:dyDescent="0.25">
      <c r="A42" s="6" t="s">
        <v>16</v>
      </c>
      <c r="E42" s="6"/>
      <c r="G42" s="374"/>
      <c r="H42" s="374"/>
      <c r="I42" s="374"/>
    </row>
    <row r="43" spans="1:9" ht="142.5" customHeight="1" thickBot="1" x14ac:dyDescent="0.25">
      <c r="A43" s="376" t="s">
        <v>17</v>
      </c>
      <c r="B43" s="1053" t="s">
        <v>937</v>
      </c>
      <c r="C43" s="807"/>
      <c r="D43" s="807"/>
      <c r="E43" s="807"/>
      <c r="F43" s="808"/>
    </row>
    <row r="44" spans="1:9" ht="13.5" thickBot="1" x14ac:dyDescent="0.25"/>
    <row r="45" spans="1:9" ht="24.75" thickBot="1" x14ac:dyDescent="0.25">
      <c r="A45" s="243" t="s">
        <v>259</v>
      </c>
      <c r="B45" s="1053" t="s">
        <v>433</v>
      </c>
      <c r="C45" s="807"/>
      <c r="D45" s="807"/>
      <c r="E45" s="807"/>
      <c r="F45" s="808"/>
    </row>
  </sheetData>
  <mergeCells count="19">
    <mergeCell ref="C17:F17"/>
    <mergeCell ref="D3:F3"/>
    <mergeCell ref="D4:F4"/>
    <mergeCell ref="D5:F5"/>
    <mergeCell ref="D6:F6"/>
    <mergeCell ref="C8:F8"/>
    <mergeCell ref="C9:F9"/>
    <mergeCell ref="C10:F10"/>
    <mergeCell ref="C12:D12"/>
    <mergeCell ref="C13:D13"/>
    <mergeCell ref="C14:D14"/>
    <mergeCell ref="C15:D15"/>
    <mergeCell ref="B43:F43"/>
    <mergeCell ref="B45:F45"/>
    <mergeCell ref="C18:F18"/>
    <mergeCell ref="B31:C31"/>
    <mergeCell ref="B32:C32"/>
    <mergeCell ref="A38:C38"/>
    <mergeCell ref="A39:C41"/>
  </mergeCells>
  <pageMargins left="0.7" right="0.7" top="0.75" bottom="0.75" header="0.3" footer="0.3"/>
  <pageSetup paperSize="9" scale="81" fitToHeight="0" orientation="portrait" r:id="rId1"/>
  <legacyDrawing r:id="rId2"/>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46"/>
  <sheetViews>
    <sheetView workbookViewId="0">
      <selection activeCell="B45" sqref="B4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73" t="s">
        <v>663</v>
      </c>
      <c r="B5" s="3"/>
      <c r="C5" s="673" t="s">
        <v>276</v>
      </c>
      <c r="D5" s="1265" t="s">
        <v>272</v>
      </c>
      <c r="E5" s="1266"/>
      <c r="F5" s="1267"/>
      <c r="G5" s="7"/>
      <c r="H5" s="7"/>
      <c r="I5" s="7"/>
    </row>
    <row r="6" spans="1:9" ht="13.5" thickBot="1" x14ac:dyDescent="0.25">
      <c r="A6" s="15" t="s">
        <v>27</v>
      </c>
      <c r="B6" s="3"/>
      <c r="C6" s="674" t="s">
        <v>754</v>
      </c>
      <c r="D6" s="1265" t="s">
        <v>443</v>
      </c>
      <c r="E6" s="1266"/>
      <c r="F6" s="1267"/>
      <c r="G6" s="7"/>
      <c r="H6" s="7"/>
      <c r="I6" s="7"/>
    </row>
    <row r="7" spans="1:9" ht="13.5" thickBot="1" x14ac:dyDescent="0.25">
      <c r="A7" s="4"/>
      <c r="B7" s="3"/>
      <c r="C7" s="3"/>
      <c r="D7" s="3"/>
      <c r="E7" s="3"/>
      <c r="F7" s="3"/>
      <c r="G7" s="7"/>
      <c r="H7" s="7"/>
      <c r="I7" s="7"/>
    </row>
    <row r="8" spans="1:9" ht="28.5" customHeight="1" thickBot="1" x14ac:dyDescent="0.25">
      <c r="A8" s="284" t="s">
        <v>21</v>
      </c>
      <c r="B8" s="3"/>
      <c r="C8" s="1215" t="s">
        <v>401</v>
      </c>
      <c r="D8" s="1216"/>
      <c r="E8" s="1216"/>
      <c r="F8" s="1217"/>
      <c r="G8" s="414"/>
      <c r="H8" s="7"/>
      <c r="I8" s="7"/>
    </row>
    <row r="9" spans="1:9" ht="23.25" thickBot="1" x14ac:dyDescent="0.25">
      <c r="A9" s="281" t="s">
        <v>25</v>
      </c>
      <c r="B9" s="3"/>
      <c r="C9" s="910" t="s">
        <v>432</v>
      </c>
      <c r="D9" s="911"/>
      <c r="E9" s="911"/>
      <c r="F9" s="912"/>
      <c r="G9" s="7"/>
      <c r="H9" s="7"/>
      <c r="I9" s="7"/>
    </row>
    <row r="10" spans="1:9" ht="13.5" thickBot="1" x14ac:dyDescent="0.25">
      <c r="A10" s="281" t="s">
        <v>26</v>
      </c>
      <c r="B10" s="3"/>
      <c r="C10" s="1240" t="s">
        <v>444</v>
      </c>
      <c r="D10" s="1241"/>
      <c r="E10" s="1241"/>
      <c r="F10" s="1242"/>
      <c r="G10" s="22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3.5" thickBot="1" x14ac:dyDescent="0.25">
      <c r="A13" s="286" t="s">
        <v>2</v>
      </c>
      <c r="B13" s="3"/>
      <c r="C13" s="1134">
        <v>141.5</v>
      </c>
      <c r="D13" s="780"/>
      <c r="E13" s="3"/>
      <c r="F13" s="3"/>
      <c r="G13" s="7"/>
      <c r="H13" s="7"/>
      <c r="I13" s="7"/>
    </row>
    <row r="14" spans="1:9" ht="13.5" thickBot="1" x14ac:dyDescent="0.25">
      <c r="A14" s="284" t="s">
        <v>279</v>
      </c>
      <c r="B14" s="3"/>
      <c r="C14" s="1134">
        <v>137.565</v>
      </c>
      <c r="D14" s="780"/>
      <c r="E14" s="3"/>
      <c r="F14" s="3"/>
      <c r="G14" s="7"/>
      <c r="H14" s="7"/>
      <c r="I14" s="7"/>
    </row>
    <row r="15" spans="1:9" ht="13.5" thickBot="1" x14ac:dyDescent="0.25">
      <c r="A15" s="281" t="s">
        <v>1</v>
      </c>
      <c r="B15" s="3"/>
      <c r="C15" s="1145">
        <v>33.643000000000001</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993</v>
      </c>
      <c r="D17" s="779"/>
      <c r="E17" s="779"/>
      <c r="F17" s="780"/>
      <c r="G17" s="7"/>
      <c r="H17" s="7"/>
      <c r="I17" s="7"/>
    </row>
    <row r="18" spans="1:9" ht="13.5" thickBot="1" x14ac:dyDescent="0.25">
      <c r="A18" s="281" t="s">
        <v>19</v>
      </c>
      <c r="B18" s="3"/>
      <c r="C18" s="778" t="s">
        <v>987</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7" t="s">
        <v>10</v>
      </c>
      <c r="G22" s="358"/>
      <c r="H22" s="358"/>
      <c r="I22" s="358"/>
    </row>
    <row r="23" spans="1:9" x14ac:dyDescent="0.2">
      <c r="A23" s="136"/>
      <c r="B23" s="88">
        <v>610</v>
      </c>
      <c r="C23" s="87"/>
      <c r="D23" s="497" t="s">
        <v>54</v>
      </c>
      <c r="E23" s="515">
        <v>50443.5</v>
      </c>
      <c r="F23" s="528">
        <v>22456.6</v>
      </c>
      <c r="G23" s="358"/>
      <c r="H23" s="358"/>
      <c r="I23" s="358"/>
    </row>
    <row r="24" spans="1:9" x14ac:dyDescent="0.2">
      <c r="A24" s="136"/>
      <c r="B24" s="88">
        <v>620</v>
      </c>
      <c r="C24" s="87"/>
      <c r="D24" s="88" t="s">
        <v>57</v>
      </c>
      <c r="E24" s="515">
        <v>18721.5</v>
      </c>
      <c r="F24" s="515">
        <v>7341.5</v>
      </c>
      <c r="G24" s="358"/>
      <c r="H24" s="358"/>
      <c r="I24" s="358"/>
    </row>
    <row r="25" spans="1:9" x14ac:dyDescent="0.2">
      <c r="A25" s="237"/>
      <c r="B25" s="176">
        <v>630</v>
      </c>
      <c r="C25" s="176"/>
      <c r="D25" s="176" t="s">
        <v>55</v>
      </c>
      <c r="E25" s="179">
        <v>68000</v>
      </c>
      <c r="F25" s="515">
        <v>3685.28</v>
      </c>
      <c r="G25" s="357"/>
      <c r="H25" s="359"/>
      <c r="I25" s="359"/>
    </row>
    <row r="26" spans="1:9" ht="13.5" thickBot="1" x14ac:dyDescent="0.25">
      <c r="A26" s="250"/>
      <c r="B26" s="263">
        <v>640</v>
      </c>
      <c r="C26" s="263"/>
      <c r="D26" s="263" t="s">
        <v>66</v>
      </c>
      <c r="E26" s="264">
        <v>400</v>
      </c>
      <c r="F26" s="264">
        <v>160.41999999999999</v>
      </c>
      <c r="G26" s="360"/>
      <c r="H26" s="361"/>
      <c r="I26" s="361"/>
    </row>
    <row r="27" spans="1:9" ht="13.5" thickBot="1" x14ac:dyDescent="0.25">
      <c r="A27" s="23" t="s">
        <v>11</v>
      </c>
      <c r="B27" s="24"/>
      <c r="C27" s="24"/>
      <c r="D27" s="24"/>
      <c r="E27" s="60">
        <f>SUM(E23:E26)</f>
        <v>137565</v>
      </c>
      <c r="F27" s="61">
        <f>SUM(F23:F26)</f>
        <v>33643.799999999996</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137565</v>
      </c>
      <c r="F30" s="58">
        <f>F29+F27</f>
        <v>33643.799999999996</v>
      </c>
      <c r="G30" s="357"/>
      <c r="H30" s="362"/>
      <c r="I30" s="362"/>
    </row>
    <row r="31" spans="1:9" x14ac:dyDescent="0.2">
      <c r="A31" s="381" t="s">
        <v>249</v>
      </c>
      <c r="B31" s="1056" t="s">
        <v>6</v>
      </c>
      <c r="C31" s="1056"/>
      <c r="D31" s="382" t="s">
        <v>250</v>
      </c>
      <c r="E31" s="382" t="s">
        <v>9</v>
      </c>
      <c r="F31" s="383" t="s">
        <v>10</v>
      </c>
      <c r="G31" s="357"/>
      <c r="H31" s="362"/>
      <c r="I31" s="362"/>
    </row>
    <row r="32" spans="1:9" x14ac:dyDescent="0.2">
      <c r="A32" s="384"/>
      <c r="B32" s="1057">
        <v>223</v>
      </c>
      <c r="C32" s="1058"/>
      <c r="D32" s="22" t="s">
        <v>802</v>
      </c>
      <c r="E32" s="55">
        <v>73000</v>
      </c>
      <c r="F32" s="385">
        <v>8155.8</v>
      </c>
      <c r="G32" s="372"/>
      <c r="H32" s="372"/>
      <c r="I32" s="372"/>
    </row>
    <row r="33" spans="1:9" ht="13.5" thickBot="1" x14ac:dyDescent="0.25">
      <c r="A33" s="33" t="s">
        <v>251</v>
      </c>
      <c r="B33" s="31"/>
      <c r="C33" s="31"/>
      <c r="D33" s="31"/>
      <c r="E33" s="356">
        <f>E32</f>
        <v>73000</v>
      </c>
      <c r="F33" s="354">
        <f>F32</f>
        <v>8155.8</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2" t="s">
        <v>22</v>
      </c>
      <c r="B37" s="812"/>
      <c r="C37" s="812"/>
      <c r="D37" s="175" t="s">
        <v>15</v>
      </c>
      <c r="E37" s="175" t="s">
        <v>910</v>
      </c>
      <c r="F37" s="175" t="s">
        <v>934</v>
      </c>
      <c r="G37" s="364"/>
      <c r="H37" s="365"/>
      <c r="I37" s="11"/>
    </row>
    <row r="38" spans="1:9" ht="32.25" customHeight="1" x14ac:dyDescent="0.2">
      <c r="A38" s="788" t="s">
        <v>367</v>
      </c>
      <c r="B38" s="789"/>
      <c r="C38" s="790"/>
      <c r="D38" s="1260" t="s">
        <v>445</v>
      </c>
      <c r="E38" s="1262">
        <v>360</v>
      </c>
      <c r="F38" s="1262">
        <v>273</v>
      </c>
      <c r="G38" s="369"/>
      <c r="H38" s="370"/>
      <c r="I38" s="371"/>
    </row>
    <row r="39" spans="1:9" ht="0.75" customHeight="1" x14ac:dyDescent="0.2">
      <c r="A39" s="820"/>
      <c r="B39" s="933"/>
      <c r="C39" s="821"/>
      <c r="D39" s="1261"/>
      <c r="E39" s="1263"/>
      <c r="F39" s="1263"/>
      <c r="G39" s="369"/>
      <c r="H39" s="370"/>
      <c r="I39" s="371"/>
    </row>
    <row r="40" spans="1:9" x14ac:dyDescent="0.2">
      <c r="A40" s="820"/>
      <c r="B40" s="933"/>
      <c r="C40" s="821"/>
      <c r="D40" s="439" t="s">
        <v>446</v>
      </c>
      <c r="E40" s="675">
        <v>310</v>
      </c>
      <c r="F40" s="675">
        <v>308</v>
      </c>
      <c r="G40" s="373" t="s">
        <v>280</v>
      </c>
      <c r="H40" s="373"/>
      <c r="I40" s="357"/>
    </row>
    <row r="41" spans="1:9" x14ac:dyDescent="0.2">
      <c r="A41" s="791"/>
      <c r="B41" s="792"/>
      <c r="C41" s="793"/>
      <c r="D41" s="439" t="s">
        <v>447</v>
      </c>
      <c r="E41" s="675">
        <v>50</v>
      </c>
      <c r="F41" s="675">
        <v>58</v>
      </c>
      <c r="G41" s="374"/>
      <c r="H41" s="374"/>
      <c r="I41" s="374"/>
    </row>
    <row r="42" spans="1:9" ht="35.25" customHeight="1" x14ac:dyDescent="0.2">
      <c r="A42" s="1264" t="s">
        <v>448</v>
      </c>
      <c r="B42" s="1264"/>
      <c r="C42" s="1264"/>
      <c r="D42" s="439" t="s">
        <v>449</v>
      </c>
      <c r="E42" s="676">
        <v>6</v>
      </c>
      <c r="F42" s="676">
        <v>6</v>
      </c>
      <c r="G42" s="374"/>
      <c r="H42" s="374"/>
      <c r="I42" s="374"/>
    </row>
    <row r="43" spans="1:9" ht="24.75" customHeight="1" thickBot="1" x14ac:dyDescent="0.25">
      <c r="A43" s="6" t="s">
        <v>16</v>
      </c>
      <c r="E43" s="6"/>
      <c r="G43" s="374"/>
      <c r="H43" s="374"/>
      <c r="I43" s="374"/>
    </row>
    <row r="44" spans="1:9" ht="64.5" customHeight="1" thickBot="1" x14ac:dyDescent="0.25">
      <c r="A44" s="376" t="s">
        <v>17</v>
      </c>
      <c r="B44" s="1053" t="s">
        <v>994</v>
      </c>
      <c r="C44" s="807"/>
      <c r="D44" s="807"/>
      <c r="E44" s="807"/>
      <c r="F44" s="808"/>
    </row>
    <row r="45" spans="1:9" ht="13.5" thickBot="1" x14ac:dyDescent="0.25"/>
    <row r="46" spans="1:9" ht="24.75" thickBot="1" x14ac:dyDescent="0.25">
      <c r="A46" s="243" t="s">
        <v>259</v>
      </c>
      <c r="B46" s="1053" t="s">
        <v>458</v>
      </c>
      <c r="C46" s="807"/>
      <c r="D46" s="807"/>
      <c r="E46" s="807"/>
      <c r="F46" s="808"/>
    </row>
  </sheetData>
  <mergeCells count="23">
    <mergeCell ref="C17:F17"/>
    <mergeCell ref="D3:F3"/>
    <mergeCell ref="D4:F4"/>
    <mergeCell ref="D5:F5"/>
    <mergeCell ref="D6:F6"/>
    <mergeCell ref="C8:F8"/>
    <mergeCell ref="C9:F9"/>
    <mergeCell ref="C10:F10"/>
    <mergeCell ref="C12:D12"/>
    <mergeCell ref="C13:D13"/>
    <mergeCell ref="C14:D14"/>
    <mergeCell ref="C15:D15"/>
    <mergeCell ref="C18:F18"/>
    <mergeCell ref="B31:C31"/>
    <mergeCell ref="B32:C32"/>
    <mergeCell ref="A37:C37"/>
    <mergeCell ref="A38:C41"/>
    <mergeCell ref="B46:F46"/>
    <mergeCell ref="D38:D39"/>
    <mergeCell ref="E38:E39"/>
    <mergeCell ref="F38:F39"/>
    <mergeCell ref="A42:C42"/>
    <mergeCell ref="B44:F44"/>
  </mergeCells>
  <pageMargins left="0.7" right="0.7" top="0.75" bottom="0.75" header="0.3" footer="0.3"/>
  <pageSetup paperSize="9" scale="81" fitToHeight="0" orientation="portrait" r:id="rId1"/>
  <legacyDrawing r:id="rId2"/>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51"/>
  <sheetViews>
    <sheetView workbookViewId="0">
      <selection activeCell="B52" sqref="B52"/>
    </sheetView>
  </sheetViews>
  <sheetFormatPr defaultRowHeight="12.75" x14ac:dyDescent="0.2"/>
  <cols>
    <col min="1" max="1" width="25.5703125" customWidth="1"/>
    <col min="2" max="2" width="7.4257812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customHeight="1" thickBot="1" x14ac:dyDescent="0.25">
      <c r="A5" s="16" t="s">
        <v>663</v>
      </c>
      <c r="B5" s="3"/>
      <c r="C5" s="673" t="s">
        <v>370</v>
      </c>
      <c r="D5" s="1268" t="s">
        <v>666</v>
      </c>
      <c r="E5" s="1268"/>
      <c r="F5" s="1268"/>
      <c r="G5" s="7"/>
      <c r="H5" s="7"/>
      <c r="I5" s="7"/>
    </row>
    <row r="6" spans="1:9" ht="13.5" customHeight="1" thickBot="1" x14ac:dyDescent="0.25">
      <c r="A6" s="16" t="s">
        <v>27</v>
      </c>
      <c r="B6" s="3"/>
      <c r="C6" s="673" t="s">
        <v>667</v>
      </c>
      <c r="D6" s="1268" t="s">
        <v>668</v>
      </c>
      <c r="E6" s="1268"/>
      <c r="F6" s="1268"/>
      <c r="G6" s="7"/>
      <c r="H6" s="7"/>
      <c r="I6" s="7"/>
    </row>
    <row r="7" spans="1:9" ht="13.5" thickBot="1" x14ac:dyDescent="0.25">
      <c r="A7" s="4"/>
      <c r="B7" s="3"/>
      <c r="C7" s="3"/>
      <c r="D7" s="3"/>
      <c r="E7" s="3"/>
      <c r="F7" s="3"/>
      <c r="G7" s="7"/>
      <c r="H7" s="7"/>
      <c r="I7" s="7"/>
    </row>
    <row r="8" spans="1:9" ht="13.5" thickBot="1" x14ac:dyDescent="0.25">
      <c r="A8" s="284" t="s">
        <v>21</v>
      </c>
      <c r="B8" s="3"/>
      <c r="C8" s="1269" t="s">
        <v>371</v>
      </c>
      <c r="D8" s="1270"/>
      <c r="E8" s="1270"/>
      <c r="F8" s="1270"/>
      <c r="G8" s="7"/>
      <c r="H8" s="7"/>
      <c r="I8" s="7"/>
    </row>
    <row r="9" spans="1:9" ht="23.25" thickBot="1" x14ac:dyDescent="0.25">
      <c r="A9" s="281" t="s">
        <v>25</v>
      </c>
      <c r="B9" s="3"/>
      <c r="C9" s="910" t="s">
        <v>372</v>
      </c>
      <c r="D9" s="911"/>
      <c r="E9" s="911"/>
      <c r="F9" s="912"/>
      <c r="G9" s="7"/>
      <c r="H9" s="7"/>
      <c r="I9" s="7"/>
    </row>
    <row r="10" spans="1:9" ht="13.5" thickBot="1" x14ac:dyDescent="0.25">
      <c r="A10" s="281" t="s">
        <v>26</v>
      </c>
      <c r="B10" s="3"/>
      <c r="C10" s="778" t="s">
        <v>373</v>
      </c>
      <c r="D10" s="779"/>
      <c r="E10" s="779"/>
      <c r="F10" s="780"/>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5" customHeight="1" thickBot="1" x14ac:dyDescent="0.25">
      <c r="A13" s="286" t="s">
        <v>2</v>
      </c>
      <c r="B13" s="3"/>
      <c r="C13" s="1134">
        <v>387.71</v>
      </c>
      <c r="D13" s="780"/>
      <c r="E13" s="3"/>
      <c r="F13" s="3"/>
      <c r="G13" s="7"/>
      <c r="H13" s="7"/>
      <c r="I13" s="7"/>
    </row>
    <row r="14" spans="1:9" ht="15.75" customHeight="1" thickBot="1" x14ac:dyDescent="0.25">
      <c r="A14" s="284" t="s">
        <v>279</v>
      </c>
      <c r="B14" s="3"/>
      <c r="C14" s="1134">
        <v>371.18</v>
      </c>
      <c r="D14" s="780"/>
      <c r="E14" s="3"/>
      <c r="F14" s="3"/>
      <c r="G14" s="7"/>
      <c r="H14" s="7"/>
      <c r="I14" s="7"/>
    </row>
    <row r="15" spans="1:9" ht="13.5" thickBot="1" x14ac:dyDescent="0.25">
      <c r="A15" s="281" t="s">
        <v>1</v>
      </c>
      <c r="B15" s="3"/>
      <c r="C15" s="1145">
        <v>167.79499999999999</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962</v>
      </c>
      <c r="D17" s="779"/>
      <c r="E17" s="779"/>
      <c r="F17" s="780"/>
      <c r="G17" s="7"/>
      <c r="H17" s="7"/>
      <c r="I17" s="7"/>
    </row>
    <row r="18" spans="1:9" ht="13.5" thickBot="1" x14ac:dyDescent="0.25">
      <c r="A18" s="281" t="s">
        <v>19</v>
      </c>
      <c r="B18" s="3"/>
      <c r="C18" s="778" t="s">
        <v>963</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7.5" customHeight="1" x14ac:dyDescent="0.25">
      <c r="A21" s="5"/>
      <c r="C21" s="7"/>
      <c r="D21" s="7"/>
      <c r="E21" s="7"/>
      <c r="F21" s="7"/>
      <c r="G21" s="7"/>
      <c r="H21" s="7"/>
      <c r="I21" s="7"/>
    </row>
    <row r="22" spans="1:9" x14ac:dyDescent="0.2">
      <c r="A22" s="28" t="s">
        <v>23</v>
      </c>
      <c r="B22" s="21" t="s">
        <v>6</v>
      </c>
      <c r="C22" s="21" t="s">
        <v>7</v>
      </c>
      <c r="D22" s="21" t="s">
        <v>8</v>
      </c>
      <c r="E22" s="27" t="s">
        <v>9</v>
      </c>
      <c r="F22" s="27" t="s">
        <v>10</v>
      </c>
      <c r="G22" s="358"/>
      <c r="H22" s="358"/>
      <c r="I22" s="358"/>
    </row>
    <row r="23" spans="1:9" x14ac:dyDescent="0.2">
      <c r="A23" s="136"/>
      <c r="B23" s="88">
        <v>610</v>
      </c>
      <c r="C23" s="87"/>
      <c r="D23" s="497" t="s">
        <v>54</v>
      </c>
      <c r="E23" s="536">
        <v>232751</v>
      </c>
      <c r="F23" s="536">
        <v>109675.41</v>
      </c>
      <c r="G23" s="358"/>
      <c r="H23" s="358"/>
      <c r="I23" s="358"/>
    </row>
    <row r="24" spans="1:9" x14ac:dyDescent="0.2">
      <c r="A24" s="136"/>
      <c r="B24" s="88">
        <v>620</v>
      </c>
      <c r="C24" s="87"/>
      <c r="D24" s="88" t="s">
        <v>57</v>
      </c>
      <c r="E24" s="607">
        <v>86269</v>
      </c>
      <c r="F24" s="607">
        <v>41039.67</v>
      </c>
      <c r="G24" s="358"/>
      <c r="H24" s="358"/>
      <c r="I24" s="358"/>
    </row>
    <row r="25" spans="1:9" x14ac:dyDescent="0.2">
      <c r="A25" s="237"/>
      <c r="B25" s="176">
        <v>630</v>
      </c>
      <c r="C25" s="176"/>
      <c r="D25" s="176" t="s">
        <v>55</v>
      </c>
      <c r="E25" s="179">
        <v>50630</v>
      </c>
      <c r="F25" s="179">
        <v>17020.310000000001</v>
      </c>
      <c r="G25" s="357"/>
      <c r="H25" s="359"/>
      <c r="I25" s="359"/>
    </row>
    <row r="26" spans="1:9" ht="13.5" thickBot="1" x14ac:dyDescent="0.25">
      <c r="A26" s="250"/>
      <c r="B26" s="263">
        <v>640</v>
      </c>
      <c r="C26" s="263"/>
      <c r="D26" s="263" t="s">
        <v>66</v>
      </c>
      <c r="E26" s="264">
        <v>1530</v>
      </c>
      <c r="F26" s="264">
        <v>60</v>
      </c>
      <c r="G26" s="360"/>
      <c r="H26" s="361"/>
      <c r="I26" s="361"/>
    </row>
    <row r="27" spans="1:9" ht="13.5" thickBot="1" x14ac:dyDescent="0.25">
      <c r="A27" s="23" t="s">
        <v>11</v>
      </c>
      <c r="B27" s="24"/>
      <c r="C27" s="24"/>
      <c r="D27" s="24"/>
      <c r="E27" s="60">
        <f>SUM(E23:E26)</f>
        <v>371180</v>
      </c>
      <c r="F27" s="61">
        <f>SUM(F23:F26)</f>
        <v>167795.39</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371180</v>
      </c>
      <c r="F30" s="58">
        <f>F29+F27</f>
        <v>167795.39</v>
      </c>
      <c r="G30" s="357"/>
      <c r="H30" s="362"/>
      <c r="I30" s="362"/>
    </row>
    <row r="31" spans="1:9" x14ac:dyDescent="0.2">
      <c r="A31" s="28" t="s">
        <v>249</v>
      </c>
      <c r="B31" s="1147" t="s">
        <v>6</v>
      </c>
      <c r="C31" s="1148"/>
      <c r="D31" s="21" t="s">
        <v>250</v>
      </c>
      <c r="E31" s="21" t="s">
        <v>9</v>
      </c>
      <c r="F31" s="21" t="s">
        <v>10</v>
      </c>
      <c r="G31" s="357"/>
      <c r="H31" s="362"/>
      <c r="I31" s="362"/>
    </row>
    <row r="32" spans="1:9" x14ac:dyDescent="0.2">
      <c r="A32" s="136"/>
      <c r="B32" s="1149">
        <v>223</v>
      </c>
      <c r="C32" s="1150"/>
      <c r="D32" s="88" t="s">
        <v>376</v>
      </c>
      <c r="E32" s="130">
        <v>15500</v>
      </c>
      <c r="F32" s="130">
        <f>62.02+5173.8</f>
        <v>5235.8200000000006</v>
      </c>
      <c r="G32" s="357"/>
      <c r="H32" s="362"/>
      <c r="I32" s="362"/>
    </row>
    <row r="33" spans="1:9" ht="13.5" thickBot="1" x14ac:dyDescent="0.25">
      <c r="A33" s="237"/>
      <c r="B33" s="1271">
        <v>292</v>
      </c>
      <c r="C33" s="1272"/>
      <c r="D33" s="176" t="s">
        <v>374</v>
      </c>
      <c r="E33" s="179">
        <v>0</v>
      </c>
      <c r="F33" s="179">
        <v>4427.28</v>
      </c>
      <c r="G33" s="357"/>
      <c r="H33" s="362"/>
      <c r="I33" s="362"/>
    </row>
    <row r="34" spans="1:9" ht="13.5" thickBot="1" x14ac:dyDescent="0.25">
      <c r="A34" s="23" t="s">
        <v>251</v>
      </c>
      <c r="B34" s="24"/>
      <c r="C34" s="24"/>
      <c r="D34" s="24"/>
      <c r="E34" s="60">
        <f>SUM(E31:E33)</f>
        <v>15500</v>
      </c>
      <c r="F34" s="61">
        <f>SUM(F31:F33)</f>
        <v>9663.1</v>
      </c>
      <c r="G34" s="357"/>
      <c r="H34" s="362"/>
      <c r="I34" s="362"/>
    </row>
    <row r="35" spans="1:9" ht="15.75" x14ac:dyDescent="0.25">
      <c r="A35" s="13" t="s">
        <v>14</v>
      </c>
      <c r="B35" s="283"/>
      <c r="C35" s="14"/>
      <c r="D35" s="14"/>
      <c r="E35" s="14"/>
      <c r="F35" s="14"/>
      <c r="G35" s="372"/>
      <c r="H35" s="372"/>
      <c r="I35" s="372"/>
    </row>
    <row r="36" spans="1:9" x14ac:dyDescent="0.2">
      <c r="A36" s="1"/>
      <c r="B36" s="47"/>
      <c r="G36" s="11"/>
      <c r="H36" s="11"/>
      <c r="I36" s="11"/>
    </row>
    <row r="37" spans="1:9" ht="27" customHeight="1" x14ac:dyDescent="0.2">
      <c r="A37" s="377" t="s">
        <v>22</v>
      </c>
      <c r="B37" s="1101" t="s">
        <v>15</v>
      </c>
      <c r="C37" s="1189"/>
      <c r="D37" s="1102"/>
      <c r="E37" s="175" t="s">
        <v>910</v>
      </c>
      <c r="F37" s="175" t="s">
        <v>934</v>
      </c>
      <c r="G37" s="358"/>
      <c r="H37" s="358"/>
      <c r="I37" s="363"/>
    </row>
    <row r="38" spans="1:9" ht="12.75" customHeight="1" x14ac:dyDescent="0.2">
      <c r="A38" s="1273" t="s">
        <v>377</v>
      </c>
      <c r="B38" s="1279" t="s">
        <v>791</v>
      </c>
      <c r="C38" s="1280"/>
      <c r="D38" s="1281"/>
      <c r="E38" s="604">
        <v>0.85</v>
      </c>
      <c r="F38" s="604">
        <v>1</v>
      </c>
      <c r="G38" s="366"/>
      <c r="H38" s="367"/>
      <c r="I38" s="366"/>
    </row>
    <row r="39" spans="1:9" ht="12.75" customHeight="1" x14ac:dyDescent="0.2">
      <c r="A39" s="1274"/>
      <c r="B39" s="1276" t="s">
        <v>792</v>
      </c>
      <c r="C39" s="1277"/>
      <c r="D39" s="1278"/>
      <c r="E39" s="604">
        <v>0.8</v>
      </c>
      <c r="F39" s="605">
        <v>0.92610000000000003</v>
      </c>
      <c r="G39" s="366"/>
      <c r="H39" s="367"/>
      <c r="I39" s="366"/>
    </row>
    <row r="40" spans="1:9" ht="12.75" customHeight="1" x14ac:dyDescent="0.2">
      <c r="A40" s="1274"/>
      <c r="B40" s="1276" t="s">
        <v>411</v>
      </c>
      <c r="C40" s="1277"/>
      <c r="D40" s="1278"/>
      <c r="E40" s="604">
        <v>0.95</v>
      </c>
      <c r="F40" s="604">
        <v>0.95</v>
      </c>
      <c r="G40" s="366"/>
      <c r="H40" s="367"/>
      <c r="I40" s="366"/>
    </row>
    <row r="41" spans="1:9" x14ac:dyDescent="0.2">
      <c r="A41" s="1274"/>
      <c r="B41" s="1282" t="s">
        <v>410</v>
      </c>
      <c r="C41" s="1283"/>
      <c r="D41" s="1284"/>
      <c r="E41" s="604">
        <v>0</v>
      </c>
      <c r="F41" s="606" t="s">
        <v>964</v>
      </c>
      <c r="G41" s="366"/>
      <c r="H41" s="367"/>
      <c r="I41" s="366"/>
    </row>
    <row r="42" spans="1:9" x14ac:dyDescent="0.2">
      <c r="A42" s="1274"/>
      <c r="B42" s="1285" t="s">
        <v>793</v>
      </c>
      <c r="C42" s="1286"/>
      <c r="D42" s="1287"/>
      <c r="E42" s="603" t="s">
        <v>798</v>
      </c>
      <c r="F42" s="606">
        <v>320</v>
      </c>
      <c r="G42" s="366"/>
      <c r="H42" s="367"/>
      <c r="I42" s="366"/>
    </row>
    <row r="43" spans="1:9" x14ac:dyDescent="0.2">
      <c r="A43" s="1274"/>
      <c r="B43" s="1276" t="s">
        <v>794</v>
      </c>
      <c r="C43" s="1277"/>
      <c r="D43" s="1278"/>
      <c r="E43" s="606">
        <v>10</v>
      </c>
      <c r="F43" s="606">
        <v>2</v>
      </c>
      <c r="G43" s="366"/>
      <c r="H43" s="367"/>
      <c r="I43" s="366"/>
    </row>
    <row r="44" spans="1:9" x14ac:dyDescent="0.2">
      <c r="A44" s="1274"/>
      <c r="B44" s="1276" t="s">
        <v>795</v>
      </c>
      <c r="C44" s="1277"/>
      <c r="D44" s="1278"/>
      <c r="E44" s="606">
        <v>8</v>
      </c>
      <c r="F44" s="606">
        <v>3</v>
      </c>
      <c r="G44" s="366"/>
      <c r="H44" s="367"/>
      <c r="I44" s="366"/>
    </row>
    <row r="45" spans="1:9" x14ac:dyDescent="0.2">
      <c r="A45" s="1274"/>
      <c r="B45" s="1276" t="s">
        <v>796</v>
      </c>
      <c r="C45" s="1277"/>
      <c r="D45" s="1278"/>
      <c r="E45" s="606">
        <v>10</v>
      </c>
      <c r="F45" s="606">
        <v>6</v>
      </c>
      <c r="G45" s="366"/>
      <c r="H45" s="367"/>
      <c r="I45" s="366"/>
    </row>
    <row r="46" spans="1:9" x14ac:dyDescent="0.2">
      <c r="A46" s="1275"/>
      <c r="B46" s="1276" t="s">
        <v>797</v>
      </c>
      <c r="C46" s="1277"/>
      <c r="D46" s="1278"/>
      <c r="E46" s="606">
        <v>2</v>
      </c>
      <c r="F46" s="606">
        <v>1</v>
      </c>
      <c r="G46" s="364"/>
      <c r="H46" s="365"/>
      <c r="I46" s="11"/>
    </row>
    <row r="47" spans="1:9" ht="12.75" customHeight="1" x14ac:dyDescent="0.2">
      <c r="E47" s="368"/>
      <c r="F47" s="368"/>
      <c r="G47" s="369"/>
      <c r="H47" s="370"/>
      <c r="I47" s="371"/>
    </row>
    <row r="48" spans="1:9" ht="13.5" thickBot="1" x14ac:dyDescent="0.25">
      <c r="A48" s="6" t="s">
        <v>16</v>
      </c>
      <c r="E48" s="6"/>
      <c r="G48" s="373" t="s">
        <v>280</v>
      </c>
      <c r="H48" s="373"/>
      <c r="I48" s="357"/>
    </row>
    <row r="49" spans="1:9" ht="303.75" customHeight="1" thickBot="1" x14ac:dyDescent="0.25">
      <c r="A49" s="376" t="s">
        <v>17</v>
      </c>
      <c r="B49" s="1288" t="s">
        <v>965</v>
      </c>
      <c r="C49" s="1289"/>
      <c r="D49" s="1289"/>
      <c r="E49" s="1289"/>
      <c r="F49" s="1290"/>
      <c r="G49" s="374"/>
      <c r="H49" s="374"/>
      <c r="I49" s="374"/>
    </row>
    <row r="50" spans="1:9" ht="13.5" thickBot="1" x14ac:dyDescent="0.25">
      <c r="G50" s="11"/>
      <c r="H50" s="11"/>
      <c r="I50" s="11"/>
    </row>
    <row r="51" spans="1:9" ht="35.25" customHeight="1" thickBot="1" x14ac:dyDescent="0.25">
      <c r="A51" s="243" t="s">
        <v>259</v>
      </c>
      <c r="B51" s="1053" t="s">
        <v>966</v>
      </c>
      <c r="C51" s="807"/>
      <c r="D51" s="807"/>
      <c r="E51" s="807"/>
      <c r="F51" s="808"/>
      <c r="G51" s="374"/>
      <c r="H51" s="374"/>
      <c r="I51" s="374"/>
    </row>
  </sheetData>
  <mergeCells count="29">
    <mergeCell ref="B33:C33"/>
    <mergeCell ref="A38:A46"/>
    <mergeCell ref="B44:D44"/>
    <mergeCell ref="B45:D45"/>
    <mergeCell ref="B51:F51"/>
    <mergeCell ref="B37:D37"/>
    <mergeCell ref="B38:D38"/>
    <mergeCell ref="B39:D39"/>
    <mergeCell ref="B40:D40"/>
    <mergeCell ref="B41:D41"/>
    <mergeCell ref="B42:D42"/>
    <mergeCell ref="B43:D43"/>
    <mergeCell ref="B49:F49"/>
    <mergeCell ref="B46:D46"/>
    <mergeCell ref="C15:D15"/>
    <mergeCell ref="C17:F17"/>
    <mergeCell ref="C18:F18"/>
    <mergeCell ref="B31:C31"/>
    <mergeCell ref="B32:C32"/>
    <mergeCell ref="C10:F10"/>
    <mergeCell ref="D6:F6"/>
    <mergeCell ref="C12:D12"/>
    <mergeCell ref="C13:D13"/>
    <mergeCell ref="C14:D14"/>
    <mergeCell ref="D3:F3"/>
    <mergeCell ref="D4:F4"/>
    <mergeCell ref="D5:F5"/>
    <mergeCell ref="C8:F8"/>
    <mergeCell ref="C9:F9"/>
  </mergeCells>
  <pageMargins left="0.7" right="0.7" top="0.75" bottom="0.75" header="0.3" footer="0.3"/>
  <pageSetup paperSize="9" scale="78" fitToHeight="0" orientation="portrait" verticalDpi="0" r:id="rId1"/>
  <legacyDrawing r:id="rId2"/>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43"/>
  <sheetViews>
    <sheetView topLeftCell="A19" workbookViewId="0">
      <selection activeCell="B42" sqref="B42"/>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16" t="s">
        <v>663</v>
      </c>
      <c r="B5" s="3"/>
      <c r="C5" s="673" t="s">
        <v>436</v>
      </c>
      <c r="D5" s="1082" t="s">
        <v>437</v>
      </c>
      <c r="E5" s="1083"/>
      <c r="F5" s="1084"/>
      <c r="G5" s="7"/>
      <c r="H5" s="7"/>
      <c r="I5" s="7"/>
    </row>
    <row r="6" spans="1:9" ht="13.5" thickBot="1" x14ac:dyDescent="0.25">
      <c r="A6" s="16" t="s">
        <v>27</v>
      </c>
      <c r="B6" s="3"/>
      <c r="C6" s="674" t="s">
        <v>679</v>
      </c>
      <c r="D6" s="1082" t="s">
        <v>442</v>
      </c>
      <c r="E6" s="1083"/>
      <c r="F6" s="1084"/>
      <c r="G6" s="7"/>
      <c r="H6" s="7"/>
      <c r="I6" s="7"/>
    </row>
    <row r="7" spans="1:9" ht="13.5" thickBot="1" x14ac:dyDescent="0.25">
      <c r="A7" s="4"/>
      <c r="B7" s="3"/>
      <c r="C7" s="3"/>
      <c r="D7" s="3"/>
      <c r="E7" s="3"/>
      <c r="F7" s="3"/>
      <c r="G7" s="7"/>
      <c r="H7" s="7"/>
      <c r="I7" s="7"/>
    </row>
    <row r="8" spans="1:9" ht="13.5" thickBot="1" x14ac:dyDescent="0.25">
      <c r="A8" s="284" t="s">
        <v>21</v>
      </c>
      <c r="B8" s="3"/>
      <c r="C8" s="778" t="s">
        <v>442</v>
      </c>
      <c r="D8" s="779"/>
      <c r="E8" s="779"/>
      <c r="F8" s="780"/>
      <c r="G8" s="7"/>
      <c r="H8" s="7"/>
      <c r="I8" s="7"/>
    </row>
    <row r="9" spans="1:9" ht="23.25" thickBot="1" x14ac:dyDescent="0.25">
      <c r="A9" s="281" t="s">
        <v>25</v>
      </c>
      <c r="B9" s="3"/>
      <c r="C9" s="910" t="s">
        <v>432</v>
      </c>
      <c r="D9" s="911"/>
      <c r="E9" s="911"/>
      <c r="F9" s="912"/>
      <c r="G9" s="7"/>
      <c r="H9" s="7"/>
      <c r="I9" s="7"/>
    </row>
    <row r="10" spans="1:9" ht="13.5" thickBot="1" x14ac:dyDescent="0.25">
      <c r="A10" s="281" t="s">
        <v>26</v>
      </c>
      <c r="B10" s="3"/>
      <c r="C10" s="778" t="s">
        <v>978</v>
      </c>
      <c r="D10" s="779"/>
      <c r="E10" s="779"/>
      <c r="F10" s="780"/>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3.5" thickBot="1" x14ac:dyDescent="0.25">
      <c r="A13" s="286" t="s">
        <v>2</v>
      </c>
      <c r="B13" s="3"/>
      <c r="C13" s="1134">
        <v>32.537999999999997</v>
      </c>
      <c r="D13" s="780"/>
      <c r="E13" s="3"/>
      <c r="F13" s="3"/>
      <c r="G13" s="7"/>
      <c r="H13" s="7"/>
      <c r="I13" s="7"/>
    </row>
    <row r="14" spans="1:9" ht="13.5" thickBot="1" x14ac:dyDescent="0.25">
      <c r="A14" s="284" t="s">
        <v>279</v>
      </c>
      <c r="B14" s="3"/>
      <c r="C14" s="1134">
        <v>30.948</v>
      </c>
      <c r="D14" s="780"/>
      <c r="E14" s="3"/>
      <c r="F14" s="3"/>
      <c r="G14" s="7"/>
      <c r="H14" s="7"/>
      <c r="I14" s="7"/>
    </row>
    <row r="15" spans="1:9" ht="13.5" thickBot="1" x14ac:dyDescent="0.25">
      <c r="A15" s="281" t="s">
        <v>1</v>
      </c>
      <c r="B15" s="3"/>
      <c r="C15" s="1145">
        <v>11.432</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976</v>
      </c>
      <c r="D17" s="779"/>
      <c r="E17" s="779"/>
      <c r="F17" s="780"/>
      <c r="G17" s="7"/>
      <c r="H17" s="7"/>
      <c r="I17" s="7"/>
    </row>
    <row r="18" spans="1:9" ht="13.5" thickBot="1" x14ac:dyDescent="0.25">
      <c r="A18" s="281" t="s">
        <v>19</v>
      </c>
      <c r="B18" s="3"/>
      <c r="C18" s="778" t="s">
        <v>968</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22302</v>
      </c>
      <c r="F23" s="130">
        <v>8294</v>
      </c>
      <c r="G23" s="358"/>
      <c r="H23" s="358"/>
      <c r="I23" s="358"/>
    </row>
    <row r="24" spans="1:9" x14ac:dyDescent="0.2">
      <c r="A24" s="136"/>
      <c r="B24" s="88">
        <v>620</v>
      </c>
      <c r="C24" s="87"/>
      <c r="D24" s="88" t="s">
        <v>57</v>
      </c>
      <c r="E24" s="130">
        <v>7794</v>
      </c>
      <c r="F24" s="130">
        <v>2899</v>
      </c>
      <c r="G24" s="358"/>
      <c r="H24" s="358"/>
      <c r="I24" s="358"/>
    </row>
    <row r="25" spans="1:9" x14ac:dyDescent="0.2">
      <c r="A25" s="237"/>
      <c r="B25" s="176">
        <v>630</v>
      </c>
      <c r="C25" s="176"/>
      <c r="D25" s="176" t="s">
        <v>55</v>
      </c>
      <c r="E25" s="179">
        <v>852</v>
      </c>
      <c r="F25" s="179">
        <v>65</v>
      </c>
      <c r="G25" s="357"/>
      <c r="H25" s="359"/>
      <c r="I25" s="359"/>
    </row>
    <row r="26" spans="1:9" ht="13.5" thickBot="1" x14ac:dyDescent="0.25">
      <c r="A26" s="250"/>
      <c r="B26" s="263">
        <v>640</v>
      </c>
      <c r="C26" s="263"/>
      <c r="D26" s="263" t="s">
        <v>66</v>
      </c>
      <c r="E26" s="264">
        <v>0</v>
      </c>
      <c r="F26" s="264">
        <v>174</v>
      </c>
      <c r="G26" s="360"/>
      <c r="H26" s="361"/>
      <c r="I26" s="361"/>
    </row>
    <row r="27" spans="1:9" ht="13.5" thickBot="1" x14ac:dyDescent="0.25">
      <c r="A27" s="23" t="s">
        <v>11</v>
      </c>
      <c r="B27" s="24"/>
      <c r="C27" s="24"/>
      <c r="D27" s="24"/>
      <c r="E27" s="60">
        <f>SUM(E23:E26)</f>
        <v>30948</v>
      </c>
      <c r="F27" s="61">
        <f>SUM(F23:F26)</f>
        <v>11432</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30948</v>
      </c>
      <c r="F30" s="58">
        <f>F29+F27</f>
        <v>11432</v>
      </c>
      <c r="G30" s="357"/>
      <c r="H30" s="362"/>
      <c r="I30" s="362"/>
    </row>
    <row r="31" spans="1:9" x14ac:dyDescent="0.2">
      <c r="A31" s="381" t="s">
        <v>249</v>
      </c>
      <c r="B31" s="1056" t="s">
        <v>6</v>
      </c>
      <c r="C31" s="1056"/>
      <c r="D31" s="382" t="s">
        <v>250</v>
      </c>
      <c r="E31" s="382" t="s">
        <v>9</v>
      </c>
      <c r="F31" s="383" t="s">
        <v>10</v>
      </c>
      <c r="G31" s="357"/>
      <c r="H31" s="362"/>
      <c r="I31" s="362"/>
    </row>
    <row r="32" spans="1:9" x14ac:dyDescent="0.2">
      <c r="A32" s="384"/>
      <c r="B32" s="1057">
        <v>223</v>
      </c>
      <c r="C32" s="1058"/>
      <c r="D32" s="22" t="s">
        <v>273</v>
      </c>
      <c r="E32" s="55">
        <v>2500</v>
      </c>
      <c r="F32" s="385">
        <v>872</v>
      </c>
      <c r="G32" s="372"/>
      <c r="H32" s="372"/>
      <c r="I32" s="372"/>
    </row>
    <row r="33" spans="1:9" ht="13.5" thickBot="1" x14ac:dyDescent="0.25">
      <c r="A33" s="33" t="s">
        <v>251</v>
      </c>
      <c r="B33" s="31"/>
      <c r="C33" s="31"/>
      <c r="D33" s="31"/>
      <c r="E33" s="356">
        <f>E32</f>
        <v>2500</v>
      </c>
      <c r="F33" s="356">
        <f>F32</f>
        <v>872</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2" t="s">
        <v>22</v>
      </c>
      <c r="B37" s="812"/>
      <c r="C37" s="812"/>
      <c r="D37" s="175" t="s">
        <v>15</v>
      </c>
      <c r="E37" s="175" t="s">
        <v>910</v>
      </c>
      <c r="F37" s="175" t="s">
        <v>934</v>
      </c>
      <c r="G37" s="364"/>
      <c r="H37" s="365"/>
      <c r="I37" s="11"/>
    </row>
    <row r="38" spans="1:9" ht="44.25" customHeight="1" x14ac:dyDescent="0.2">
      <c r="A38" s="794" t="s">
        <v>434</v>
      </c>
      <c r="B38" s="794"/>
      <c r="C38" s="794"/>
      <c r="D38" s="619" t="s">
        <v>680</v>
      </c>
      <c r="E38" s="44">
        <v>2</v>
      </c>
      <c r="F38" s="63">
        <v>2</v>
      </c>
      <c r="G38" s="369"/>
      <c r="H38" s="370"/>
      <c r="I38" s="371"/>
    </row>
    <row r="39" spans="1:9" ht="35.25" customHeight="1" x14ac:dyDescent="0.2">
      <c r="A39" s="794"/>
      <c r="B39" s="794"/>
      <c r="C39" s="794"/>
      <c r="D39" s="619" t="s">
        <v>817</v>
      </c>
      <c r="E39" s="208">
        <v>60</v>
      </c>
      <c r="F39" s="586">
        <v>58</v>
      </c>
      <c r="G39" s="369"/>
      <c r="H39" s="370"/>
      <c r="I39" s="371"/>
    </row>
    <row r="40" spans="1:9" ht="24.75" customHeight="1" thickBot="1" x14ac:dyDescent="0.25">
      <c r="A40" s="6" t="s">
        <v>16</v>
      </c>
      <c r="E40" s="6"/>
      <c r="G40" s="374"/>
      <c r="H40" s="374"/>
      <c r="I40" s="374"/>
    </row>
    <row r="41" spans="1:9" ht="88.5" customHeight="1" thickBot="1" x14ac:dyDescent="0.25">
      <c r="A41" s="376" t="s">
        <v>17</v>
      </c>
      <c r="B41" s="1053" t="s">
        <v>981</v>
      </c>
      <c r="C41" s="807"/>
      <c r="D41" s="807"/>
      <c r="E41" s="807"/>
      <c r="F41" s="808"/>
    </row>
    <row r="42" spans="1:9" ht="13.5" thickBot="1" x14ac:dyDescent="0.25"/>
    <row r="43" spans="1:9" ht="24.75" thickBot="1" x14ac:dyDescent="0.25">
      <c r="A43" s="243" t="s">
        <v>259</v>
      </c>
      <c r="B43" s="1053" t="s">
        <v>433</v>
      </c>
      <c r="C43" s="807"/>
      <c r="D43" s="807"/>
      <c r="E43" s="807"/>
      <c r="F43" s="808"/>
    </row>
  </sheetData>
  <mergeCells count="19">
    <mergeCell ref="C17:F17"/>
    <mergeCell ref="D3:F3"/>
    <mergeCell ref="D4:F4"/>
    <mergeCell ref="D5:F5"/>
    <mergeCell ref="D6:F6"/>
    <mergeCell ref="C8:F8"/>
    <mergeCell ref="C9:F9"/>
    <mergeCell ref="C10:F10"/>
    <mergeCell ref="C12:D12"/>
    <mergeCell ref="C13:D13"/>
    <mergeCell ref="C14:D14"/>
    <mergeCell ref="C15:D15"/>
    <mergeCell ref="B43:F43"/>
    <mergeCell ref="C18:F18"/>
    <mergeCell ref="B31:C31"/>
    <mergeCell ref="B32:C32"/>
    <mergeCell ref="A37:C37"/>
    <mergeCell ref="B41:F41"/>
    <mergeCell ref="A38:C39"/>
  </mergeCells>
  <pageMargins left="0.7" right="0.7" top="0.75" bottom="0.75" header="0.3" footer="0.3"/>
  <pageSetup paperSize="9" fitToHeight="0" orientation="portrait" r:id="rId1"/>
  <legacyDrawing r:id="rId2"/>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42"/>
  <sheetViews>
    <sheetView topLeftCell="A26" workbookViewId="0">
      <selection activeCell="B40" sqref="B40:F40"/>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16" t="s">
        <v>663</v>
      </c>
      <c r="B5" s="3"/>
      <c r="C5" s="673" t="s">
        <v>436</v>
      </c>
      <c r="D5" s="1082" t="s">
        <v>437</v>
      </c>
      <c r="E5" s="1083"/>
      <c r="F5" s="1084"/>
      <c r="G5" s="7"/>
      <c r="H5" s="7"/>
      <c r="I5" s="7"/>
    </row>
    <row r="6" spans="1:9" ht="13.5" thickBot="1" x14ac:dyDescent="0.25">
      <c r="A6" s="16" t="s">
        <v>27</v>
      </c>
      <c r="B6" s="3"/>
      <c r="C6" s="673" t="s">
        <v>774</v>
      </c>
      <c r="D6" s="1294" t="s">
        <v>439</v>
      </c>
      <c r="E6" s="1295"/>
      <c r="F6" s="1296"/>
      <c r="G6" s="7"/>
      <c r="H6" s="7"/>
      <c r="I6" s="7"/>
    </row>
    <row r="7" spans="1:9" ht="13.5" thickBot="1" x14ac:dyDescent="0.25">
      <c r="A7" s="4"/>
      <c r="B7" s="3"/>
      <c r="C7" s="3"/>
      <c r="D7" s="3"/>
      <c r="E7" s="3"/>
      <c r="F7" s="3"/>
      <c r="G7" s="7"/>
      <c r="H7" s="7"/>
      <c r="I7" s="7"/>
    </row>
    <row r="8" spans="1:9" ht="13.5" thickBot="1" x14ac:dyDescent="0.25">
      <c r="A8" s="284" t="s">
        <v>21</v>
      </c>
      <c r="B8" s="3"/>
      <c r="C8" s="1297" t="s">
        <v>440</v>
      </c>
      <c r="D8" s="1298"/>
      <c r="E8" s="1298"/>
      <c r="F8" s="1299"/>
      <c r="G8" s="438"/>
      <c r="H8" s="7"/>
      <c r="I8" s="7"/>
    </row>
    <row r="9" spans="1:9" ht="23.25" thickBot="1" x14ac:dyDescent="0.25">
      <c r="A9" s="281" t="s">
        <v>25</v>
      </c>
      <c r="B9" s="3"/>
      <c r="C9" s="1291" t="s">
        <v>432</v>
      </c>
      <c r="D9" s="1292"/>
      <c r="E9" s="1292"/>
      <c r="F9" s="1293"/>
      <c r="G9" s="7"/>
      <c r="H9" s="7"/>
      <c r="I9" s="7"/>
    </row>
    <row r="10" spans="1:9" ht="13.5" thickBot="1" x14ac:dyDescent="0.25">
      <c r="A10" s="281" t="s">
        <v>26</v>
      </c>
      <c r="B10" s="3"/>
      <c r="C10" s="9" t="s">
        <v>880</v>
      </c>
      <c r="D10" s="8"/>
      <c r="E10" s="8"/>
      <c r="F10" s="53"/>
      <c r="G10" s="22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3.5" thickBot="1" x14ac:dyDescent="0.25">
      <c r="A13" s="286" t="s">
        <v>2</v>
      </c>
      <c r="B13" s="3"/>
      <c r="C13" s="1134">
        <v>50.8</v>
      </c>
      <c r="D13" s="780"/>
      <c r="E13" s="3"/>
      <c r="F13" s="3"/>
      <c r="G13" s="7"/>
      <c r="H13" s="7"/>
      <c r="I13" s="7"/>
    </row>
    <row r="14" spans="1:9" ht="13.5" thickBot="1" x14ac:dyDescent="0.25">
      <c r="A14" s="284" t="s">
        <v>279</v>
      </c>
      <c r="B14" s="3"/>
      <c r="C14" s="1134">
        <v>48.4</v>
      </c>
      <c r="D14" s="780"/>
      <c r="E14" s="3"/>
      <c r="F14" s="3"/>
      <c r="G14" s="7"/>
      <c r="H14" s="7"/>
      <c r="I14" s="7"/>
    </row>
    <row r="15" spans="1:9" ht="13.5" thickBot="1" x14ac:dyDescent="0.25">
      <c r="A15" s="281" t="s">
        <v>1</v>
      </c>
      <c r="B15" s="3"/>
      <c r="C15" s="1145">
        <v>18.414999999999999</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950</v>
      </c>
      <c r="D17" s="779"/>
      <c r="E17" s="779"/>
      <c r="F17" s="780"/>
      <c r="G17" s="7"/>
      <c r="H17" s="7"/>
      <c r="I17" s="7"/>
    </row>
    <row r="18" spans="1:9" ht="13.5" thickBot="1" x14ac:dyDescent="0.25">
      <c r="A18" s="281" t="s">
        <v>19</v>
      </c>
      <c r="B18" s="3"/>
      <c r="C18" s="778" t="s">
        <v>951</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341">
        <v>33722</v>
      </c>
      <c r="F23" s="341">
        <v>13385</v>
      </c>
      <c r="G23" s="358"/>
      <c r="H23" s="358"/>
      <c r="I23" s="358"/>
    </row>
    <row r="24" spans="1:9" x14ac:dyDescent="0.2">
      <c r="A24" s="136"/>
      <c r="B24" s="88">
        <v>620</v>
      </c>
      <c r="C24" s="87"/>
      <c r="D24" s="88" t="s">
        <v>57</v>
      </c>
      <c r="E24" s="341">
        <v>12028</v>
      </c>
      <c r="F24" s="341">
        <v>4781</v>
      </c>
      <c r="G24" s="358"/>
      <c r="H24" s="358"/>
      <c r="I24" s="358"/>
    </row>
    <row r="25" spans="1:9" x14ac:dyDescent="0.2">
      <c r="A25" s="237"/>
      <c r="B25" s="176">
        <v>630</v>
      </c>
      <c r="C25" s="176"/>
      <c r="D25" s="176" t="s">
        <v>55</v>
      </c>
      <c r="E25" s="341">
        <v>2450</v>
      </c>
      <c r="F25" s="341">
        <v>249</v>
      </c>
      <c r="G25" s="357"/>
      <c r="H25" s="359"/>
      <c r="I25" s="359"/>
    </row>
    <row r="26" spans="1:9" ht="13.5" thickBot="1" x14ac:dyDescent="0.25">
      <c r="A26" s="250"/>
      <c r="B26" s="263">
        <v>640</v>
      </c>
      <c r="C26" s="263"/>
      <c r="D26" s="263" t="s">
        <v>66</v>
      </c>
      <c r="E26" s="341">
        <v>200</v>
      </c>
      <c r="F26" s="341">
        <v>0</v>
      </c>
      <c r="G26" s="360"/>
      <c r="H26" s="361"/>
      <c r="I26" s="361"/>
    </row>
    <row r="27" spans="1:9" ht="13.5" thickBot="1" x14ac:dyDescent="0.25">
      <c r="A27" s="23" t="s">
        <v>11</v>
      </c>
      <c r="B27" s="24"/>
      <c r="C27" s="24"/>
      <c r="D27" s="24"/>
      <c r="E27" s="60">
        <f>SUM(E23:E26)</f>
        <v>48400</v>
      </c>
      <c r="F27" s="61">
        <f>SUM(F23:F26)</f>
        <v>18415</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48400</v>
      </c>
      <c r="F30" s="58">
        <f>F29+F27</f>
        <v>18415</v>
      </c>
      <c r="G30" s="357"/>
      <c r="H30" s="362"/>
      <c r="I30" s="362"/>
    </row>
    <row r="31" spans="1:9" x14ac:dyDescent="0.2">
      <c r="A31" s="381" t="s">
        <v>249</v>
      </c>
      <c r="B31" s="1056" t="s">
        <v>6</v>
      </c>
      <c r="C31" s="1056"/>
      <c r="D31" s="382" t="s">
        <v>250</v>
      </c>
      <c r="E31" s="382" t="s">
        <v>9</v>
      </c>
      <c r="F31" s="383" t="s">
        <v>10</v>
      </c>
      <c r="G31" s="357"/>
      <c r="H31" s="362"/>
      <c r="I31" s="362"/>
    </row>
    <row r="32" spans="1:9" x14ac:dyDescent="0.2">
      <c r="A32" s="384"/>
      <c r="B32" s="1057">
        <v>223</v>
      </c>
      <c r="C32" s="1058"/>
      <c r="D32" s="22" t="s">
        <v>803</v>
      </c>
      <c r="E32" s="55">
        <v>1300</v>
      </c>
      <c r="F32" s="385">
        <v>606</v>
      </c>
      <c r="G32" s="372"/>
      <c r="H32" s="372"/>
      <c r="I32" s="372"/>
    </row>
    <row r="33" spans="1:9" ht="13.5" thickBot="1" x14ac:dyDescent="0.25">
      <c r="A33" s="33" t="s">
        <v>251</v>
      </c>
      <c r="B33" s="31"/>
      <c r="C33" s="31"/>
      <c r="D33" s="31"/>
      <c r="E33" s="356">
        <f>E32</f>
        <v>1300</v>
      </c>
      <c r="F33" s="356">
        <f>F32</f>
        <v>606</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2" t="s">
        <v>22</v>
      </c>
      <c r="B37" s="812"/>
      <c r="C37" s="812"/>
      <c r="D37" s="175" t="s">
        <v>15</v>
      </c>
      <c r="E37" s="175" t="s">
        <v>910</v>
      </c>
      <c r="F37" s="175" t="s">
        <v>934</v>
      </c>
      <c r="G37" s="364"/>
      <c r="H37" s="365"/>
      <c r="I37" s="11"/>
    </row>
    <row r="38" spans="1:9" ht="46.5" customHeight="1" x14ac:dyDescent="0.2">
      <c r="A38" s="794" t="s">
        <v>441</v>
      </c>
      <c r="B38" s="794"/>
      <c r="C38" s="794"/>
      <c r="D38" s="431" t="s">
        <v>435</v>
      </c>
      <c r="E38" s="44">
        <v>75</v>
      </c>
      <c r="F38" s="63">
        <v>75</v>
      </c>
      <c r="G38" s="369"/>
      <c r="H38" s="370"/>
      <c r="I38" s="371"/>
    </row>
    <row r="39" spans="1:9" ht="24.75" customHeight="1" thickBot="1" x14ac:dyDescent="0.25">
      <c r="A39" s="6" t="s">
        <v>16</v>
      </c>
      <c r="E39" s="6"/>
      <c r="G39" s="374"/>
      <c r="H39" s="374"/>
      <c r="I39" s="374"/>
    </row>
    <row r="40" spans="1:9" ht="114" customHeight="1" thickBot="1" x14ac:dyDescent="0.25">
      <c r="A40" s="376" t="s">
        <v>17</v>
      </c>
      <c r="B40" s="1053" t="s">
        <v>958</v>
      </c>
      <c r="C40" s="807"/>
      <c r="D40" s="807"/>
      <c r="E40" s="807"/>
      <c r="F40" s="808"/>
    </row>
    <row r="41" spans="1:9" ht="13.5" thickBot="1" x14ac:dyDescent="0.25"/>
    <row r="42" spans="1:9" ht="24.75" thickBot="1" x14ac:dyDescent="0.25">
      <c r="A42" s="243" t="s">
        <v>259</v>
      </c>
      <c r="B42" s="1053" t="s">
        <v>956</v>
      </c>
      <c r="C42" s="807"/>
      <c r="D42" s="807"/>
      <c r="E42" s="807"/>
      <c r="F42" s="808"/>
    </row>
  </sheetData>
  <mergeCells count="18">
    <mergeCell ref="B42:F42"/>
    <mergeCell ref="C18:F18"/>
    <mergeCell ref="B31:C31"/>
    <mergeCell ref="B32:C32"/>
    <mergeCell ref="A37:C37"/>
    <mergeCell ref="A38:C38"/>
    <mergeCell ref="B40:F40"/>
    <mergeCell ref="D3:F3"/>
    <mergeCell ref="D4:F4"/>
    <mergeCell ref="D5:F5"/>
    <mergeCell ref="D6:F6"/>
    <mergeCell ref="C8:F8"/>
    <mergeCell ref="C17:F17"/>
    <mergeCell ref="C9:F9"/>
    <mergeCell ref="C12:D12"/>
    <mergeCell ref="C13:D13"/>
    <mergeCell ref="C14:D14"/>
    <mergeCell ref="C15:D15"/>
  </mergeCells>
  <pageMargins left="0.7" right="0.7" top="0.75" bottom="0.75" header="0.3" footer="0.3"/>
  <pageSetup paperSize="9" fitToHeight="0" orientation="portrait" r:id="rId1"/>
  <legacyDrawing r:id="rId2"/>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43"/>
  <sheetViews>
    <sheetView workbookViewId="0">
      <selection activeCell="B42" sqref="B42"/>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280" t="s">
        <v>245</v>
      </c>
      <c r="D4" s="778" t="s">
        <v>246</v>
      </c>
      <c r="E4" s="779"/>
      <c r="F4" s="780"/>
      <c r="G4" s="7"/>
      <c r="H4" s="7"/>
      <c r="I4" s="7"/>
    </row>
    <row r="5" spans="1:9" ht="13.5" thickBot="1" x14ac:dyDescent="0.25">
      <c r="A5" s="16" t="s">
        <v>663</v>
      </c>
      <c r="B5" s="3"/>
      <c r="C5" s="280" t="s">
        <v>436</v>
      </c>
      <c r="D5" s="1082" t="s">
        <v>437</v>
      </c>
      <c r="E5" s="1083"/>
      <c r="F5" s="1084"/>
      <c r="G5" s="7"/>
      <c r="H5" s="7"/>
      <c r="I5" s="7"/>
    </row>
    <row r="6" spans="1:9" ht="13.5" thickBot="1" x14ac:dyDescent="0.25">
      <c r="A6" s="16" t="s">
        <v>27</v>
      </c>
      <c r="B6" s="3"/>
      <c r="C6" s="280" t="s">
        <v>699</v>
      </c>
      <c r="D6" s="1082" t="s">
        <v>438</v>
      </c>
      <c r="E6" s="1083"/>
      <c r="F6" s="1084"/>
      <c r="G6" s="7"/>
      <c r="H6" s="7"/>
      <c r="I6" s="7"/>
    </row>
    <row r="7" spans="1:9" ht="13.5" thickBot="1" x14ac:dyDescent="0.25">
      <c r="A7" s="4"/>
      <c r="B7" s="3"/>
      <c r="C7" s="3"/>
      <c r="D7" s="3"/>
      <c r="E7" s="3"/>
      <c r="F7" s="3"/>
      <c r="G7" s="7"/>
      <c r="H7" s="7"/>
      <c r="I7" s="7"/>
    </row>
    <row r="8" spans="1:9" ht="13.5" thickBot="1" x14ac:dyDescent="0.25">
      <c r="A8" s="284" t="s">
        <v>21</v>
      </c>
      <c r="B8" s="3"/>
      <c r="C8" s="778" t="s">
        <v>431</v>
      </c>
      <c r="D8" s="779"/>
      <c r="E8" s="779"/>
      <c r="F8" s="780"/>
      <c r="G8" s="7"/>
      <c r="H8" s="7"/>
      <c r="I8" s="7"/>
    </row>
    <row r="9" spans="1:9" ht="23.25" thickBot="1" x14ac:dyDescent="0.25">
      <c r="A9" s="281" t="s">
        <v>25</v>
      </c>
      <c r="B9" s="3"/>
      <c r="C9" s="910" t="s">
        <v>432</v>
      </c>
      <c r="D9" s="911"/>
      <c r="E9" s="911"/>
      <c r="F9" s="912"/>
      <c r="G9" s="7"/>
      <c r="H9" s="7"/>
      <c r="I9" s="7"/>
    </row>
    <row r="10" spans="1:9" ht="13.5" thickBot="1" x14ac:dyDescent="0.25">
      <c r="A10" s="281" t="s">
        <v>26</v>
      </c>
      <c r="B10" s="3"/>
      <c r="C10" s="778" t="s">
        <v>414</v>
      </c>
      <c r="D10" s="779"/>
      <c r="E10" s="779"/>
      <c r="F10" s="780"/>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3.5" thickBot="1" x14ac:dyDescent="0.25">
      <c r="A13" s="286" t="s">
        <v>2</v>
      </c>
      <c r="B13" s="3"/>
      <c r="C13" s="1134">
        <v>80.41</v>
      </c>
      <c r="D13" s="780"/>
      <c r="E13" s="3"/>
      <c r="F13" s="3"/>
      <c r="G13" s="7"/>
      <c r="H13" s="7"/>
      <c r="I13" s="7"/>
    </row>
    <row r="14" spans="1:9" ht="13.5" thickBot="1" x14ac:dyDescent="0.25">
      <c r="A14" s="284" t="s">
        <v>279</v>
      </c>
      <c r="B14" s="3"/>
      <c r="C14" s="1134">
        <v>76.55</v>
      </c>
      <c r="D14" s="780"/>
      <c r="E14" s="3"/>
      <c r="F14" s="3"/>
      <c r="G14" s="7"/>
      <c r="H14" s="7"/>
      <c r="I14" s="7"/>
    </row>
    <row r="15" spans="1:9" ht="13.5" thickBot="1" x14ac:dyDescent="0.25">
      <c r="A15" s="281" t="s">
        <v>1</v>
      </c>
      <c r="B15" s="3"/>
      <c r="C15" s="1145">
        <v>37.04</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932</v>
      </c>
      <c r="D17" s="779"/>
      <c r="E17" s="779"/>
      <c r="F17" s="780"/>
      <c r="G17" s="7"/>
      <c r="H17" s="7"/>
      <c r="I17" s="7"/>
    </row>
    <row r="18" spans="1:9" ht="13.5" thickBot="1" x14ac:dyDescent="0.25">
      <c r="A18" s="281" t="s">
        <v>19</v>
      </c>
      <c r="B18" s="3"/>
      <c r="C18" s="778" t="s">
        <v>933</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54436.7</v>
      </c>
      <c r="F23" s="130">
        <v>26976.03</v>
      </c>
      <c r="G23" s="358"/>
      <c r="H23" s="358"/>
      <c r="I23" s="358"/>
    </row>
    <row r="24" spans="1:9" x14ac:dyDescent="0.2">
      <c r="A24" s="136"/>
      <c r="B24" s="88">
        <v>620</v>
      </c>
      <c r="C24" s="87"/>
      <c r="D24" s="88" t="s">
        <v>57</v>
      </c>
      <c r="E24" s="130">
        <v>20169.3</v>
      </c>
      <c r="F24" s="130">
        <v>9780.9599999999991</v>
      </c>
      <c r="G24" s="358"/>
      <c r="H24" s="358"/>
      <c r="I24" s="358"/>
    </row>
    <row r="25" spans="1:9" x14ac:dyDescent="0.2">
      <c r="A25" s="237"/>
      <c r="B25" s="176">
        <v>630</v>
      </c>
      <c r="C25" s="176"/>
      <c r="D25" s="176" t="s">
        <v>55</v>
      </c>
      <c r="E25" s="179">
        <v>1740</v>
      </c>
      <c r="F25" s="179">
        <v>286.23</v>
      </c>
      <c r="G25" s="357"/>
      <c r="H25" s="359"/>
      <c r="I25" s="359"/>
    </row>
    <row r="26" spans="1:9" ht="13.5" thickBot="1" x14ac:dyDescent="0.25">
      <c r="A26" s="250"/>
      <c r="B26" s="263">
        <v>640</v>
      </c>
      <c r="C26" s="263"/>
      <c r="D26" s="263" t="s">
        <v>66</v>
      </c>
      <c r="E26" s="264">
        <v>200</v>
      </c>
      <c r="F26" s="264">
        <v>0</v>
      </c>
      <c r="G26" s="360"/>
      <c r="H26" s="361"/>
      <c r="I26" s="361"/>
    </row>
    <row r="27" spans="1:9" ht="13.5" thickBot="1" x14ac:dyDescent="0.25">
      <c r="A27" s="23" t="s">
        <v>11</v>
      </c>
      <c r="B27" s="24"/>
      <c r="C27" s="24"/>
      <c r="D27" s="24"/>
      <c r="E27" s="60">
        <f>SUM(E23:E26)</f>
        <v>76546</v>
      </c>
      <c r="F27" s="61">
        <f>SUM(F23:F26)</f>
        <v>37043.22</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76546</v>
      </c>
      <c r="F30" s="58">
        <f>F29+F27</f>
        <v>37043.22</v>
      </c>
      <c r="G30" s="357"/>
      <c r="H30" s="362"/>
      <c r="I30" s="362"/>
    </row>
    <row r="31" spans="1:9" x14ac:dyDescent="0.2">
      <c r="A31" s="381" t="s">
        <v>249</v>
      </c>
      <c r="B31" s="1056" t="s">
        <v>6</v>
      </c>
      <c r="C31" s="1056"/>
      <c r="D31" s="382" t="s">
        <v>250</v>
      </c>
      <c r="E31" s="382" t="s">
        <v>9</v>
      </c>
      <c r="F31" s="383" t="s">
        <v>10</v>
      </c>
      <c r="G31" s="357"/>
      <c r="H31" s="362"/>
      <c r="I31" s="362"/>
    </row>
    <row r="32" spans="1:9" x14ac:dyDescent="0.2">
      <c r="A32" s="384"/>
      <c r="B32" s="1057">
        <v>223</v>
      </c>
      <c r="C32" s="1058"/>
      <c r="D32" s="22" t="s">
        <v>803</v>
      </c>
      <c r="E32" s="55">
        <v>6300</v>
      </c>
      <c r="F32" s="385">
        <v>1918.6</v>
      </c>
      <c r="G32" s="372"/>
      <c r="H32" s="372"/>
      <c r="I32" s="372"/>
    </row>
    <row r="33" spans="1:9" ht="13.5" thickBot="1" x14ac:dyDescent="0.25">
      <c r="A33" s="33" t="s">
        <v>251</v>
      </c>
      <c r="B33" s="31"/>
      <c r="C33" s="31"/>
      <c r="D33" s="31"/>
      <c r="E33" s="356">
        <f>E32</f>
        <v>6300</v>
      </c>
      <c r="F33" s="356">
        <f>F32</f>
        <v>1918.6</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2" t="s">
        <v>22</v>
      </c>
      <c r="B37" s="812"/>
      <c r="C37" s="812"/>
      <c r="D37" s="175" t="s">
        <v>15</v>
      </c>
      <c r="E37" s="175" t="s">
        <v>910</v>
      </c>
      <c r="F37" s="175" t="s">
        <v>909</v>
      </c>
      <c r="G37" s="364"/>
      <c r="H37" s="365"/>
      <c r="I37" s="11"/>
    </row>
    <row r="38" spans="1:9" ht="27.75" customHeight="1" x14ac:dyDescent="0.2">
      <c r="A38" s="788" t="s">
        <v>434</v>
      </c>
      <c r="B38" s="789"/>
      <c r="C38" s="790"/>
      <c r="D38" s="701" t="s">
        <v>680</v>
      </c>
      <c r="E38" s="63">
        <v>5</v>
      </c>
      <c r="F38" s="63">
        <v>5</v>
      </c>
      <c r="G38" s="364"/>
      <c r="H38" s="365"/>
      <c r="I38" s="11"/>
    </row>
    <row r="39" spans="1:9" ht="46.5" customHeight="1" x14ac:dyDescent="0.2">
      <c r="A39" s="791"/>
      <c r="B39" s="792"/>
      <c r="C39" s="793"/>
      <c r="D39" s="431" t="s">
        <v>812</v>
      </c>
      <c r="E39" s="44">
        <v>25</v>
      </c>
      <c r="F39" s="63">
        <v>31</v>
      </c>
      <c r="G39" s="369"/>
      <c r="H39" s="370"/>
      <c r="I39" s="371"/>
    </row>
    <row r="40" spans="1:9" ht="24.75" customHeight="1" thickBot="1" x14ac:dyDescent="0.25">
      <c r="A40" s="6" t="s">
        <v>16</v>
      </c>
      <c r="E40" s="6"/>
      <c r="G40" s="374"/>
      <c r="H40" s="374"/>
      <c r="I40" s="374"/>
    </row>
    <row r="41" spans="1:9" ht="135" customHeight="1" thickBot="1" x14ac:dyDescent="0.25">
      <c r="A41" s="376" t="s">
        <v>17</v>
      </c>
      <c r="B41" s="1053" t="s">
        <v>938</v>
      </c>
      <c r="C41" s="807"/>
      <c r="D41" s="807"/>
      <c r="E41" s="807"/>
      <c r="F41" s="808"/>
    </row>
    <row r="42" spans="1:9" ht="13.5" thickBot="1" x14ac:dyDescent="0.25"/>
    <row r="43" spans="1:9" ht="24.75" thickBot="1" x14ac:dyDescent="0.25">
      <c r="A43" s="243" t="s">
        <v>259</v>
      </c>
      <c r="B43" s="1053" t="s">
        <v>433</v>
      </c>
      <c r="C43" s="807"/>
      <c r="D43" s="807"/>
      <c r="E43" s="807"/>
      <c r="F43" s="808"/>
    </row>
  </sheetData>
  <mergeCells count="19">
    <mergeCell ref="C17:F17"/>
    <mergeCell ref="D3:F3"/>
    <mergeCell ref="D4:F4"/>
    <mergeCell ref="D5:F5"/>
    <mergeCell ref="D6:F6"/>
    <mergeCell ref="C8:F8"/>
    <mergeCell ref="C9:F9"/>
    <mergeCell ref="C10:F10"/>
    <mergeCell ref="C12:D12"/>
    <mergeCell ref="C13:D13"/>
    <mergeCell ref="C14:D14"/>
    <mergeCell ref="C15:D15"/>
    <mergeCell ref="B43:F43"/>
    <mergeCell ref="C18:F18"/>
    <mergeCell ref="B31:C31"/>
    <mergeCell ref="B32:C32"/>
    <mergeCell ref="A37:C37"/>
    <mergeCell ref="B41:F41"/>
    <mergeCell ref="A38:C39"/>
  </mergeCells>
  <pageMargins left="0.7" right="0.7" top="0.75" bottom="0.75" header="0.3" footer="0.3"/>
  <pageSetup paperSize="9" fitToHeight="0" orientation="portrait" r:id="rId1"/>
  <legacyDrawing r:id="rId2"/>
</worksheet>
</file>

<file path=xl/worksheets/sheet5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43"/>
  <sheetViews>
    <sheetView topLeftCell="A9" workbookViewId="0">
      <selection activeCell="B42" sqref="B42"/>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81" t="s">
        <v>3</v>
      </c>
      <c r="E3" s="1081"/>
      <c r="F3" s="782"/>
      <c r="G3" s="7"/>
      <c r="H3" s="7"/>
      <c r="I3" s="7"/>
    </row>
    <row r="4" spans="1:9" ht="13.5" thickBot="1" x14ac:dyDescent="0.25">
      <c r="A4" s="15" t="s">
        <v>0</v>
      </c>
      <c r="B4" s="3"/>
      <c r="C4" s="672" t="s">
        <v>245</v>
      </c>
      <c r="D4" s="920" t="s">
        <v>246</v>
      </c>
      <c r="E4" s="921"/>
      <c r="F4" s="958"/>
      <c r="G4" s="7"/>
      <c r="H4" s="7"/>
      <c r="I4" s="7"/>
    </row>
    <row r="5" spans="1:9" ht="13.5" thickBot="1" x14ac:dyDescent="0.25">
      <c r="A5" s="16" t="s">
        <v>663</v>
      </c>
      <c r="B5" s="3"/>
      <c r="C5" s="673" t="s">
        <v>436</v>
      </c>
      <c r="D5" s="1082" t="s">
        <v>437</v>
      </c>
      <c r="E5" s="1083"/>
      <c r="F5" s="1084"/>
      <c r="G5" s="7"/>
      <c r="H5" s="7"/>
      <c r="I5" s="7"/>
    </row>
    <row r="6" spans="1:9" ht="13.5" thickBot="1" x14ac:dyDescent="0.25">
      <c r="A6" s="16" t="s">
        <v>27</v>
      </c>
      <c r="B6" s="3"/>
      <c r="C6" s="674" t="s">
        <v>755</v>
      </c>
      <c r="D6" s="1082" t="s">
        <v>450</v>
      </c>
      <c r="E6" s="1083"/>
      <c r="F6" s="1084"/>
      <c r="G6" s="7"/>
      <c r="H6" s="7"/>
      <c r="I6" s="7"/>
    </row>
    <row r="7" spans="1:9" ht="13.5" thickBot="1" x14ac:dyDescent="0.25">
      <c r="A7" s="4"/>
      <c r="B7" s="3"/>
      <c r="C7" s="3"/>
      <c r="D7" s="3"/>
      <c r="E7" s="3"/>
      <c r="F7" s="3"/>
      <c r="G7" s="7"/>
      <c r="H7" s="7"/>
      <c r="I7" s="7"/>
    </row>
    <row r="8" spans="1:9" ht="30" customHeight="1" thickBot="1" x14ac:dyDescent="0.25">
      <c r="A8" s="284" t="s">
        <v>21</v>
      </c>
      <c r="B8" s="3"/>
      <c r="C8" s="1215" t="s">
        <v>401</v>
      </c>
      <c r="D8" s="1216"/>
      <c r="E8" s="1216"/>
      <c r="F8" s="1217"/>
      <c r="G8" s="7"/>
      <c r="H8" s="7"/>
      <c r="I8" s="7"/>
    </row>
    <row r="9" spans="1:9" ht="23.25" customHeight="1" thickBot="1" x14ac:dyDescent="0.25">
      <c r="A9" s="281" t="s">
        <v>25</v>
      </c>
      <c r="B9" s="3"/>
      <c r="C9" s="910" t="s">
        <v>432</v>
      </c>
      <c r="D9" s="911"/>
      <c r="E9" s="911"/>
      <c r="F9" s="912"/>
      <c r="G9" s="7"/>
      <c r="H9" s="7"/>
      <c r="I9" s="7"/>
    </row>
    <row r="10" spans="1:9" ht="13.5" thickBot="1" x14ac:dyDescent="0.25">
      <c r="A10" s="281" t="s">
        <v>26</v>
      </c>
      <c r="B10" s="3"/>
      <c r="C10" s="1240" t="s">
        <v>444</v>
      </c>
      <c r="D10" s="1241"/>
      <c r="E10" s="1241"/>
      <c r="F10" s="1242"/>
      <c r="G10" s="7"/>
      <c r="H10" s="7"/>
      <c r="I10" s="7"/>
    </row>
    <row r="11" spans="1:9" ht="13.5" thickBot="1" x14ac:dyDescent="0.25">
      <c r="A11" s="285"/>
      <c r="B11" s="3"/>
      <c r="C11" s="3"/>
      <c r="D11" s="3"/>
      <c r="E11" s="3"/>
      <c r="F11" s="3"/>
      <c r="G11" s="7"/>
      <c r="H11" s="7"/>
      <c r="I11" s="7"/>
    </row>
    <row r="12" spans="1:9" ht="13.5" thickBot="1" x14ac:dyDescent="0.25">
      <c r="A12" s="285"/>
      <c r="B12" s="3"/>
      <c r="C12" s="781" t="s">
        <v>366</v>
      </c>
      <c r="D12" s="1007"/>
      <c r="E12" s="3"/>
      <c r="F12" s="3"/>
      <c r="G12" s="7"/>
      <c r="H12" s="7"/>
      <c r="I12" s="7"/>
    </row>
    <row r="13" spans="1:9" ht="13.5" thickBot="1" x14ac:dyDescent="0.25">
      <c r="A13" s="286" t="s">
        <v>2</v>
      </c>
      <c r="B13" s="3"/>
      <c r="C13" s="1134">
        <v>90</v>
      </c>
      <c r="D13" s="780"/>
      <c r="E13" s="3"/>
      <c r="F13" s="3"/>
      <c r="G13" s="7"/>
      <c r="H13" s="7"/>
      <c r="I13" s="7"/>
    </row>
    <row r="14" spans="1:9" ht="13.5" thickBot="1" x14ac:dyDescent="0.25">
      <c r="A14" s="284" t="s">
        <v>279</v>
      </c>
      <c r="B14" s="3"/>
      <c r="C14" s="1134">
        <v>85.35</v>
      </c>
      <c r="D14" s="780"/>
      <c r="E14" s="3"/>
      <c r="F14" s="3"/>
      <c r="G14" s="7"/>
      <c r="H14" s="7"/>
      <c r="I14" s="7"/>
    </row>
    <row r="15" spans="1:9" ht="13.5" thickBot="1" x14ac:dyDescent="0.25">
      <c r="A15" s="281" t="s">
        <v>1</v>
      </c>
      <c r="B15" s="3"/>
      <c r="C15" s="1145">
        <v>37.808999999999997</v>
      </c>
      <c r="D15" s="117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78" t="s">
        <v>986</v>
      </c>
      <c r="D17" s="779"/>
      <c r="E17" s="779"/>
      <c r="F17" s="780"/>
      <c r="G17" s="7"/>
      <c r="H17" s="7"/>
      <c r="I17" s="7"/>
    </row>
    <row r="18" spans="1:9" ht="13.5" thickBot="1" x14ac:dyDescent="0.25">
      <c r="A18" s="281" t="s">
        <v>19</v>
      </c>
      <c r="B18" s="3"/>
      <c r="C18" s="778" t="s">
        <v>987</v>
      </c>
      <c r="D18" s="779"/>
      <c r="E18" s="779"/>
      <c r="F18" s="780"/>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503" t="s">
        <v>8</v>
      </c>
      <c r="E22" s="27" t="s">
        <v>9</v>
      </c>
      <c r="F22" s="27" t="s">
        <v>10</v>
      </c>
      <c r="G22" s="358"/>
      <c r="H22" s="358"/>
      <c r="I22" s="358"/>
    </row>
    <row r="23" spans="1:9" x14ac:dyDescent="0.2">
      <c r="A23" s="136"/>
      <c r="B23" s="88">
        <v>610</v>
      </c>
      <c r="C23" s="87"/>
      <c r="D23" s="497" t="s">
        <v>54</v>
      </c>
      <c r="E23" s="515">
        <v>60876.6</v>
      </c>
      <c r="F23" s="515">
        <v>28175.33</v>
      </c>
      <c r="G23" s="358"/>
      <c r="H23" s="358"/>
      <c r="I23" s="358"/>
    </row>
    <row r="24" spans="1:9" x14ac:dyDescent="0.2">
      <c r="A24" s="136"/>
      <c r="B24" s="88">
        <v>620</v>
      </c>
      <c r="C24" s="87"/>
      <c r="D24" s="497" t="s">
        <v>57</v>
      </c>
      <c r="E24" s="515">
        <v>22573.4</v>
      </c>
      <c r="F24" s="515">
        <v>9380.3700000000008</v>
      </c>
      <c r="G24" s="358"/>
      <c r="H24" s="358"/>
      <c r="I24" s="358"/>
    </row>
    <row r="25" spans="1:9" x14ac:dyDescent="0.2">
      <c r="A25" s="237"/>
      <c r="B25" s="176">
        <v>630</v>
      </c>
      <c r="C25" s="176"/>
      <c r="D25" s="176" t="s">
        <v>55</v>
      </c>
      <c r="E25" s="515">
        <v>1600</v>
      </c>
      <c r="F25" s="515">
        <v>253.39</v>
      </c>
      <c r="G25" s="357"/>
      <c r="H25" s="359"/>
      <c r="I25" s="359"/>
    </row>
    <row r="26" spans="1:9" ht="13.5" thickBot="1" x14ac:dyDescent="0.25">
      <c r="A26" s="250"/>
      <c r="B26" s="263">
        <v>640</v>
      </c>
      <c r="C26" s="263"/>
      <c r="D26" s="263" t="s">
        <v>66</v>
      </c>
      <c r="E26" s="441">
        <v>300</v>
      </c>
      <c r="F26" s="441">
        <v>0</v>
      </c>
      <c r="G26" s="360"/>
      <c r="H26" s="361"/>
      <c r="I26" s="361"/>
    </row>
    <row r="27" spans="1:9" ht="13.5" thickBot="1" x14ac:dyDescent="0.25">
      <c r="A27" s="23" t="s">
        <v>11</v>
      </c>
      <c r="B27" s="24"/>
      <c r="C27" s="24"/>
      <c r="D27" s="24"/>
      <c r="E27" s="60">
        <f>SUM(E23:E26)</f>
        <v>85350</v>
      </c>
      <c r="F27" s="61">
        <f>SUM(F23:F26)</f>
        <v>37809.090000000004</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85350</v>
      </c>
      <c r="F30" s="58">
        <f>F29+F27</f>
        <v>37809.090000000004</v>
      </c>
      <c r="G30" s="357"/>
      <c r="H30" s="362"/>
      <c r="I30" s="362"/>
    </row>
    <row r="31" spans="1:9" x14ac:dyDescent="0.2">
      <c r="A31" s="381" t="s">
        <v>249</v>
      </c>
      <c r="B31" s="1056" t="s">
        <v>6</v>
      </c>
      <c r="C31" s="1056"/>
      <c r="D31" s="382" t="s">
        <v>250</v>
      </c>
      <c r="E31" s="382" t="s">
        <v>9</v>
      </c>
      <c r="F31" s="383" t="s">
        <v>10</v>
      </c>
      <c r="G31" s="357"/>
      <c r="H31" s="362"/>
      <c r="I31" s="362"/>
    </row>
    <row r="32" spans="1:9" x14ac:dyDescent="0.2">
      <c r="A32" s="384"/>
      <c r="B32" s="1057">
        <v>223</v>
      </c>
      <c r="C32" s="1058"/>
      <c r="D32" s="22" t="s">
        <v>803</v>
      </c>
      <c r="E32" s="55">
        <v>5300</v>
      </c>
      <c r="F32" s="385">
        <v>2260</v>
      </c>
      <c r="G32" s="372"/>
      <c r="H32" s="372"/>
      <c r="I32" s="372"/>
    </row>
    <row r="33" spans="1:9" ht="13.5" thickBot="1" x14ac:dyDescent="0.25">
      <c r="A33" s="33" t="s">
        <v>251</v>
      </c>
      <c r="B33" s="31"/>
      <c r="C33" s="31"/>
      <c r="D33" s="31"/>
      <c r="E33" s="356">
        <f>E32</f>
        <v>5300</v>
      </c>
      <c r="F33" s="356">
        <f>F32</f>
        <v>2260</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2" t="s">
        <v>22</v>
      </c>
      <c r="B37" s="812"/>
      <c r="C37" s="812"/>
      <c r="D37" s="175" t="s">
        <v>15</v>
      </c>
      <c r="E37" s="175" t="s">
        <v>910</v>
      </c>
      <c r="F37" s="175" t="s">
        <v>934</v>
      </c>
      <c r="G37" s="364"/>
      <c r="H37" s="365"/>
      <c r="I37" s="11"/>
    </row>
    <row r="38" spans="1:9" ht="46.5" customHeight="1" x14ac:dyDescent="0.2">
      <c r="A38" s="794" t="s">
        <v>434</v>
      </c>
      <c r="B38" s="794"/>
      <c r="C38" s="794"/>
      <c r="D38" s="45" t="s">
        <v>435</v>
      </c>
      <c r="E38" s="44">
        <v>150</v>
      </c>
      <c r="F38" s="63">
        <v>151</v>
      </c>
      <c r="G38" s="369"/>
      <c r="H38" s="370"/>
      <c r="I38" s="371"/>
    </row>
    <row r="39" spans="1:9" ht="46.5" customHeight="1" x14ac:dyDescent="0.2">
      <c r="A39" s="794"/>
      <c r="B39" s="794"/>
      <c r="C39" s="794"/>
      <c r="D39" s="45" t="s">
        <v>451</v>
      </c>
      <c r="E39" s="44">
        <v>5</v>
      </c>
      <c r="F39" s="63">
        <v>5</v>
      </c>
      <c r="G39" s="369"/>
      <c r="H39" s="370"/>
      <c r="I39" s="371"/>
    </row>
    <row r="40" spans="1:9" ht="24.75" customHeight="1" thickBot="1" x14ac:dyDescent="0.25">
      <c r="A40" s="6" t="s">
        <v>16</v>
      </c>
      <c r="E40" s="6"/>
      <c r="G40" s="374"/>
      <c r="H40" s="374"/>
      <c r="I40" s="374"/>
    </row>
    <row r="41" spans="1:9" ht="88.5" customHeight="1" thickBot="1" x14ac:dyDescent="0.25">
      <c r="A41" s="376" t="s">
        <v>17</v>
      </c>
      <c r="B41" s="1053" t="s">
        <v>995</v>
      </c>
      <c r="C41" s="807"/>
      <c r="D41" s="807"/>
      <c r="E41" s="807"/>
      <c r="F41" s="808"/>
    </row>
    <row r="42" spans="1:9" ht="13.5" thickBot="1" x14ac:dyDescent="0.25"/>
    <row r="43" spans="1:9" ht="24.75" thickBot="1" x14ac:dyDescent="0.25">
      <c r="A43" s="243" t="s">
        <v>259</v>
      </c>
      <c r="B43" s="1053" t="s">
        <v>458</v>
      </c>
      <c r="C43" s="807"/>
      <c r="D43" s="807"/>
      <c r="E43" s="807"/>
      <c r="F43" s="808"/>
    </row>
  </sheetData>
  <mergeCells count="19">
    <mergeCell ref="C17:F17"/>
    <mergeCell ref="D3:F3"/>
    <mergeCell ref="D4:F4"/>
    <mergeCell ref="D5:F5"/>
    <mergeCell ref="D6:F6"/>
    <mergeCell ref="C8:F8"/>
    <mergeCell ref="C9:F9"/>
    <mergeCell ref="C10:F10"/>
    <mergeCell ref="C12:D12"/>
    <mergeCell ref="C13:D13"/>
    <mergeCell ref="C14:D14"/>
    <mergeCell ref="C15:D15"/>
    <mergeCell ref="B43:F43"/>
    <mergeCell ref="A38:C39"/>
    <mergeCell ref="C18:F18"/>
    <mergeCell ref="B31:C31"/>
    <mergeCell ref="B32:C32"/>
    <mergeCell ref="A37:C37"/>
    <mergeCell ref="B41:F41"/>
  </mergeCells>
  <pageMargins left="0.7" right="0.7" top="0.75" bottom="0.75" header="0.3" footer="0.3"/>
  <pageSetup paperSize="9" fitToHeight="0" orientation="portrait" r:id="rId1"/>
  <legacyDrawing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40"/>
  <sheetViews>
    <sheetView workbookViewId="0">
      <selection activeCell="B39" sqref="B39"/>
    </sheetView>
  </sheetViews>
  <sheetFormatPr defaultRowHeight="12.75" x14ac:dyDescent="0.2"/>
  <cols>
    <col min="1" max="1" width="21" customWidth="1"/>
    <col min="4" max="4" width="18.42578125" customWidth="1"/>
    <col min="5" max="5" width="17" customWidth="1"/>
    <col min="6" max="6" width="22.42578125" customWidth="1"/>
    <col min="7" max="7" width="5.85546875" customWidth="1"/>
  </cols>
  <sheetData>
    <row r="1" spans="1:7" ht="15.75" x14ac:dyDescent="0.25">
      <c r="A1" s="288" t="s">
        <v>4</v>
      </c>
      <c r="B1" s="288"/>
      <c r="C1" s="289"/>
      <c r="D1" s="289"/>
      <c r="E1" s="289"/>
      <c r="F1" s="289"/>
      <c r="G1" s="289"/>
    </row>
    <row r="2" spans="1:7" ht="15.75" x14ac:dyDescent="0.25">
      <c r="A2" s="290"/>
      <c r="B2" s="291"/>
    </row>
    <row r="3" spans="1:7" x14ac:dyDescent="0.2">
      <c r="C3" s="292" t="s">
        <v>24</v>
      </c>
      <c r="D3" s="1313" t="s">
        <v>3</v>
      </c>
      <c r="E3" s="1313"/>
      <c r="F3" s="1313"/>
      <c r="G3" s="1313"/>
    </row>
    <row r="4" spans="1:7" x14ac:dyDescent="0.2">
      <c r="A4" s="293" t="s">
        <v>0</v>
      </c>
      <c r="C4" s="294">
        <v>8</v>
      </c>
      <c r="D4" s="1314" t="s">
        <v>246</v>
      </c>
      <c r="E4" s="1314"/>
      <c r="F4" s="1314"/>
      <c r="G4" s="1314"/>
    </row>
    <row r="5" spans="1:7" x14ac:dyDescent="0.2">
      <c r="A5" s="295" t="s">
        <v>663</v>
      </c>
      <c r="C5" s="296" t="s">
        <v>282</v>
      </c>
      <c r="D5" s="297" t="s">
        <v>283</v>
      </c>
      <c r="E5" s="298"/>
      <c r="F5" s="298"/>
      <c r="G5" s="299"/>
    </row>
    <row r="6" spans="1:7" ht="13.5" thickBot="1" x14ac:dyDescent="0.25">
      <c r="A6" s="300"/>
    </row>
    <row r="7" spans="1:7" x14ac:dyDescent="0.2">
      <c r="A7" s="293" t="s">
        <v>21</v>
      </c>
      <c r="C7" s="1303" t="s">
        <v>283</v>
      </c>
      <c r="D7" s="1304"/>
      <c r="E7" s="1304"/>
      <c r="F7" s="1304"/>
      <c r="G7" s="1305"/>
    </row>
    <row r="8" spans="1:7" x14ac:dyDescent="0.2">
      <c r="A8" s="295" t="s">
        <v>42</v>
      </c>
      <c r="C8" s="1315" t="s">
        <v>48</v>
      </c>
      <c r="D8" s="1316"/>
      <c r="E8" s="1316"/>
      <c r="F8" s="1316"/>
      <c r="G8" s="1317"/>
    </row>
    <row r="9" spans="1:7" ht="13.5" thickBot="1" x14ac:dyDescent="0.25">
      <c r="A9" s="295" t="s">
        <v>26</v>
      </c>
      <c r="C9" s="1318" t="s">
        <v>284</v>
      </c>
      <c r="D9" s="1319"/>
      <c r="E9" s="1319"/>
      <c r="F9" s="1319"/>
      <c r="G9" s="1320"/>
    </row>
    <row r="10" spans="1:7" x14ac:dyDescent="0.2">
      <c r="A10" s="300"/>
      <c r="C10" s="300"/>
      <c r="D10" s="300"/>
      <c r="E10" s="300"/>
      <c r="F10" s="300"/>
      <c r="G10" s="300"/>
    </row>
    <row r="11" spans="1:7" x14ac:dyDescent="0.2">
      <c r="A11" s="300"/>
      <c r="C11" s="1312" t="s">
        <v>28</v>
      </c>
      <c r="D11" s="1312"/>
      <c r="E11" s="300"/>
      <c r="F11" s="300"/>
      <c r="G11" s="300"/>
    </row>
    <row r="12" spans="1:7" x14ac:dyDescent="0.2">
      <c r="A12" s="301" t="s">
        <v>2</v>
      </c>
      <c r="C12" s="1302">
        <v>117.27</v>
      </c>
      <c r="D12" s="1302"/>
      <c r="E12" s="300"/>
      <c r="F12" s="300"/>
      <c r="G12" s="300"/>
    </row>
    <row r="13" spans="1:7" x14ac:dyDescent="0.2">
      <c r="A13" s="293" t="s">
        <v>20</v>
      </c>
      <c r="C13" s="1302">
        <v>106.47</v>
      </c>
      <c r="D13" s="1302"/>
      <c r="E13" s="300"/>
      <c r="F13" s="300"/>
      <c r="G13" s="300"/>
    </row>
    <row r="14" spans="1:7" x14ac:dyDescent="0.2">
      <c r="A14" s="295" t="s">
        <v>1</v>
      </c>
      <c r="C14" s="1302">
        <v>9.7759999999999998</v>
      </c>
      <c r="D14" s="1302"/>
      <c r="E14" s="300"/>
      <c r="F14" s="300"/>
      <c r="G14" s="300"/>
    </row>
    <row r="15" spans="1:7" ht="13.5" thickBot="1" x14ac:dyDescent="0.25">
      <c r="A15" s="302"/>
      <c r="C15" s="303"/>
      <c r="D15" s="303"/>
      <c r="E15" s="304"/>
      <c r="F15" s="304"/>
      <c r="G15" s="304"/>
    </row>
    <row r="16" spans="1:7" x14ac:dyDescent="0.2">
      <c r="A16" s="293" t="s">
        <v>18</v>
      </c>
      <c r="B16" s="7"/>
      <c r="C16" s="1303" t="s">
        <v>1020</v>
      </c>
      <c r="D16" s="1304"/>
      <c r="E16" s="1304"/>
      <c r="F16" s="1304"/>
      <c r="G16" s="1305"/>
    </row>
    <row r="17" spans="1:7" ht="13.5" thickBot="1" x14ac:dyDescent="0.25">
      <c r="A17" s="295" t="s">
        <v>19</v>
      </c>
      <c r="C17" s="1306" t="s">
        <v>912</v>
      </c>
      <c r="D17" s="1307"/>
      <c r="E17" s="1307"/>
      <c r="F17" s="1307"/>
      <c r="G17" s="1308"/>
    </row>
    <row r="19" spans="1:7" ht="15.75" x14ac:dyDescent="0.25">
      <c r="A19" s="288" t="s">
        <v>285</v>
      </c>
      <c r="B19" s="288"/>
      <c r="C19" s="289"/>
      <c r="D19" s="289"/>
      <c r="E19" s="289"/>
      <c r="F19" s="289"/>
      <c r="G19" s="289"/>
    </row>
    <row r="20" spans="1:7" ht="15.75" x14ac:dyDescent="0.25">
      <c r="A20" s="290"/>
      <c r="C20" s="7"/>
      <c r="D20" s="7"/>
      <c r="E20" s="7"/>
      <c r="F20" s="7"/>
      <c r="G20" s="7"/>
    </row>
    <row r="21" spans="1:7" x14ac:dyDescent="0.2">
      <c r="A21" s="305" t="s">
        <v>23</v>
      </c>
      <c r="B21" s="306" t="s">
        <v>6</v>
      </c>
      <c r="C21" s="306" t="s">
        <v>7</v>
      </c>
      <c r="D21" s="306" t="s">
        <v>8</v>
      </c>
      <c r="E21" s="306" t="s">
        <v>9</v>
      </c>
      <c r="F21" s="306" t="s">
        <v>10</v>
      </c>
    </row>
    <row r="22" spans="1:7" x14ac:dyDescent="0.2">
      <c r="A22" s="307"/>
      <c r="B22" s="308">
        <v>610</v>
      </c>
      <c r="C22" s="308"/>
      <c r="D22" s="308" t="s">
        <v>54</v>
      </c>
      <c r="E22" s="309">
        <v>18500</v>
      </c>
      <c r="F22" s="309">
        <v>7905.38</v>
      </c>
    </row>
    <row r="23" spans="1:7" x14ac:dyDescent="0.2">
      <c r="A23" s="310"/>
      <c r="B23" s="308">
        <v>620</v>
      </c>
      <c r="C23" s="308"/>
      <c r="D23" s="308" t="s">
        <v>57</v>
      </c>
      <c r="E23" s="309">
        <v>6800</v>
      </c>
      <c r="F23" s="309">
        <v>2936.68</v>
      </c>
    </row>
    <row r="24" spans="1:7" x14ac:dyDescent="0.2">
      <c r="A24" s="308"/>
      <c r="B24" s="308">
        <v>630</v>
      </c>
      <c r="C24" s="308"/>
      <c r="D24" s="308" t="s">
        <v>55</v>
      </c>
      <c r="E24" s="309">
        <v>1040</v>
      </c>
      <c r="F24" s="309">
        <v>685.4</v>
      </c>
    </row>
    <row r="25" spans="1:7" x14ac:dyDescent="0.2">
      <c r="A25" s="311"/>
      <c r="B25" s="308">
        <v>640</v>
      </c>
      <c r="C25" s="308"/>
      <c r="D25" s="308" t="s">
        <v>56</v>
      </c>
      <c r="E25" s="309">
        <v>100</v>
      </c>
      <c r="F25" s="309">
        <v>0</v>
      </c>
    </row>
    <row r="26" spans="1:7" x14ac:dyDescent="0.2">
      <c r="A26" s="312" t="s">
        <v>11</v>
      </c>
      <c r="B26" s="313"/>
      <c r="C26" s="313"/>
      <c r="D26" s="313"/>
      <c r="E26" s="388">
        <f>SUM(E22:E25)</f>
        <v>26440</v>
      </c>
      <c r="F26" s="388">
        <f>SUM(F22:F25)</f>
        <v>11527.46</v>
      </c>
    </row>
    <row r="27" spans="1:7" x14ac:dyDescent="0.2">
      <c r="A27" s="312" t="s">
        <v>12</v>
      </c>
      <c r="B27" s="314"/>
      <c r="C27" s="314"/>
      <c r="D27" s="314"/>
      <c r="E27" s="315">
        <v>0</v>
      </c>
      <c r="F27" s="315">
        <v>0</v>
      </c>
    </row>
    <row r="28" spans="1:7" x14ac:dyDescent="0.2">
      <c r="A28" s="316" t="s">
        <v>13</v>
      </c>
      <c r="B28" s="314"/>
      <c r="C28" s="314"/>
      <c r="D28" s="314"/>
      <c r="E28" s="387">
        <f>E27+E26</f>
        <v>26440</v>
      </c>
      <c r="F28" s="387">
        <f>F27+F26</f>
        <v>11527.46</v>
      </c>
    </row>
    <row r="30" spans="1:7" ht="15.75" x14ac:dyDescent="0.25">
      <c r="A30" s="288" t="s">
        <v>286</v>
      </c>
      <c r="B30" s="289"/>
      <c r="C30" s="289"/>
      <c r="D30" s="289"/>
      <c r="E30" s="289"/>
      <c r="F30" s="289"/>
      <c r="G30" s="289"/>
    </row>
    <row r="31" spans="1:7" x14ac:dyDescent="0.2">
      <c r="A31" s="317"/>
    </row>
    <row r="32" spans="1:7" ht="22.5" x14ac:dyDescent="0.2">
      <c r="A32" s="1310" t="s">
        <v>287</v>
      </c>
      <c r="B32" s="1310"/>
      <c r="C32" s="1310"/>
      <c r="D32" s="331" t="s">
        <v>15</v>
      </c>
      <c r="E32" s="331" t="s">
        <v>939</v>
      </c>
      <c r="F32" s="331" t="s">
        <v>1021</v>
      </c>
    </row>
    <row r="33" spans="1:7" ht="45" x14ac:dyDescent="0.2">
      <c r="A33" s="1311" t="s">
        <v>288</v>
      </c>
      <c r="B33" s="1311"/>
      <c r="C33" s="1311"/>
      <c r="D33" s="326" t="s">
        <v>289</v>
      </c>
      <c r="E33" s="609" t="s">
        <v>1022</v>
      </c>
      <c r="F33" s="610" t="s">
        <v>669</v>
      </c>
    </row>
    <row r="34" spans="1:7" ht="45" x14ac:dyDescent="0.2">
      <c r="A34" s="1309" t="s">
        <v>290</v>
      </c>
      <c r="B34" s="1309"/>
      <c r="C34" s="1309"/>
      <c r="D34" s="326" t="s">
        <v>291</v>
      </c>
      <c r="E34" s="608">
        <v>55</v>
      </c>
      <c r="F34" s="327">
        <v>66</v>
      </c>
    </row>
    <row r="35" spans="1:7" ht="33.75" x14ac:dyDescent="0.2">
      <c r="A35" s="1309"/>
      <c r="B35" s="1309"/>
      <c r="C35" s="1309"/>
      <c r="D35" s="326" t="s">
        <v>292</v>
      </c>
      <c r="E35" s="608">
        <v>5</v>
      </c>
      <c r="F35" s="327">
        <v>1</v>
      </c>
    </row>
    <row r="36" spans="1:7" ht="56.25" x14ac:dyDescent="0.2">
      <c r="A36" s="1309"/>
      <c r="B36" s="1309"/>
      <c r="C36" s="1309"/>
      <c r="D36" s="326" t="s">
        <v>670</v>
      </c>
      <c r="E36" s="327">
        <v>3</v>
      </c>
      <c r="F36" s="327">
        <v>3</v>
      </c>
      <c r="G36" s="318"/>
    </row>
    <row r="37" spans="1:7" x14ac:dyDescent="0.2">
      <c r="A37" s="319" t="s">
        <v>258</v>
      </c>
    </row>
    <row r="38" spans="1:7" ht="219" customHeight="1" x14ac:dyDescent="0.2">
      <c r="A38" s="389" t="s">
        <v>17</v>
      </c>
      <c r="B38" s="1300" t="s">
        <v>1023</v>
      </c>
      <c r="C38" s="1300"/>
      <c r="D38" s="1300"/>
      <c r="E38" s="1300"/>
      <c r="F38" s="1300"/>
    </row>
    <row r="40" spans="1:7" ht="24" x14ac:dyDescent="0.2">
      <c r="A40" s="320" t="s">
        <v>293</v>
      </c>
      <c r="B40" s="1301"/>
      <c r="C40" s="1301"/>
      <c r="D40" s="1301"/>
      <c r="E40" s="1301"/>
      <c r="F40" s="1301"/>
    </row>
  </sheetData>
  <mergeCells count="16">
    <mergeCell ref="C11:D11"/>
    <mergeCell ref="D3:G3"/>
    <mergeCell ref="D4:G4"/>
    <mergeCell ref="C7:G7"/>
    <mergeCell ref="C8:G8"/>
    <mergeCell ref="C9:G9"/>
    <mergeCell ref="B38:F38"/>
    <mergeCell ref="B40:F40"/>
    <mergeCell ref="C12:D12"/>
    <mergeCell ref="C13:D13"/>
    <mergeCell ref="C14:D14"/>
    <mergeCell ref="C16:G16"/>
    <mergeCell ref="C17:G17"/>
    <mergeCell ref="A34:C36"/>
    <mergeCell ref="A32:C32"/>
    <mergeCell ref="A33:C33"/>
  </mergeCells>
  <pageMargins left="0.7" right="0.7" top="0.75" bottom="0.75" header="0.3" footer="0.3"/>
  <pageSetup paperSize="9" scale="86" fitToHeight="0" orientation="portrait" verticalDpi="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41"/>
  <sheetViews>
    <sheetView topLeftCell="A12" workbookViewId="0">
      <selection activeCell="E30" sqref="E30"/>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26" t="s">
        <v>3</v>
      </c>
      <c r="E3" s="1234"/>
    </row>
    <row r="4" spans="1:6" ht="13.5" thickBot="1" x14ac:dyDescent="0.25">
      <c r="A4" s="447" t="s">
        <v>0</v>
      </c>
      <c r="B4" s="3"/>
      <c r="C4" s="280" t="s">
        <v>245</v>
      </c>
      <c r="D4" s="1054" t="s">
        <v>246</v>
      </c>
      <c r="E4" s="1233"/>
    </row>
    <row r="5" spans="1:6" ht="13.5" thickBot="1" x14ac:dyDescent="0.25">
      <c r="A5" s="448" t="s">
        <v>663</v>
      </c>
      <c r="B5" s="3"/>
      <c r="C5" s="413" t="s">
        <v>463</v>
      </c>
      <c r="D5" s="1119" t="s">
        <v>452</v>
      </c>
      <c r="E5" s="1121"/>
    </row>
    <row r="6" spans="1:6" ht="13.5" thickBot="1" x14ac:dyDescent="0.25">
      <c r="A6" s="449"/>
      <c r="B6" s="3"/>
      <c r="C6" s="3"/>
      <c r="D6" s="3"/>
      <c r="E6" s="3"/>
    </row>
    <row r="7" spans="1:6" ht="13.5" customHeight="1" thickBot="1" x14ac:dyDescent="0.25">
      <c r="A7" s="447" t="s">
        <v>21</v>
      </c>
      <c r="B7" s="3"/>
      <c r="C7" s="1054" t="s">
        <v>416</v>
      </c>
      <c r="D7" s="1055"/>
      <c r="E7" s="1233"/>
      <c r="F7" s="227"/>
    </row>
    <row r="8" spans="1:6" ht="13.5" thickBot="1" x14ac:dyDescent="0.25">
      <c r="A8" s="448" t="s">
        <v>42</v>
      </c>
      <c r="B8" s="3"/>
      <c r="C8" s="1054" t="s">
        <v>454</v>
      </c>
      <c r="D8" s="1055"/>
      <c r="E8" s="1233"/>
      <c r="F8" s="227"/>
    </row>
    <row r="9" spans="1:6" ht="13.5" thickBot="1" x14ac:dyDescent="0.25">
      <c r="A9" s="448" t="s">
        <v>26</v>
      </c>
      <c r="B9" s="3"/>
      <c r="C9" s="1054" t="s">
        <v>978</v>
      </c>
      <c r="D9" s="1055"/>
      <c r="E9" s="1233"/>
      <c r="F9" s="227"/>
    </row>
    <row r="10" spans="1:6" ht="13.5" thickBot="1" x14ac:dyDescent="0.25">
      <c r="A10" s="449"/>
      <c r="B10" s="3"/>
      <c r="C10" s="3"/>
      <c r="D10" s="3"/>
      <c r="E10" s="3"/>
      <c r="F10" s="3"/>
    </row>
    <row r="11" spans="1:6" ht="13.5" thickBot="1" x14ac:dyDescent="0.25">
      <c r="A11" s="449"/>
      <c r="B11" s="3"/>
      <c r="C11" s="1226" t="s">
        <v>682</v>
      </c>
      <c r="D11" s="1227"/>
      <c r="E11" s="3"/>
    </row>
    <row r="12" spans="1:6" ht="13.5" thickBot="1" x14ac:dyDescent="0.25">
      <c r="A12" s="450" t="s">
        <v>2</v>
      </c>
      <c r="B12" s="3"/>
      <c r="C12" s="1228">
        <v>4.38</v>
      </c>
      <c r="D12" s="1229"/>
      <c r="E12" s="3"/>
    </row>
    <row r="13" spans="1:6" ht="13.5" thickBot="1" x14ac:dyDescent="0.25">
      <c r="A13" s="447" t="s">
        <v>20</v>
      </c>
      <c r="B13" s="3"/>
      <c r="C13" s="1228">
        <v>4.38</v>
      </c>
      <c r="D13" s="1229"/>
      <c r="E13" s="451"/>
    </row>
    <row r="14" spans="1:6" ht="13.5" thickBot="1" x14ac:dyDescent="0.25">
      <c r="A14" s="448" t="s">
        <v>1</v>
      </c>
      <c r="B14" s="3"/>
      <c r="C14" s="1230">
        <v>1.44</v>
      </c>
      <c r="D14" s="1231"/>
      <c r="E14" s="3"/>
    </row>
    <row r="15" spans="1:6" ht="13.5" thickBot="1" x14ac:dyDescent="0.25">
      <c r="A15" s="452"/>
      <c r="B15" s="3"/>
      <c r="C15" s="12"/>
      <c r="D15" s="12"/>
      <c r="E15" s="11"/>
    </row>
    <row r="16" spans="1:6" ht="13.5" thickBot="1" x14ac:dyDescent="0.25">
      <c r="A16" s="447" t="s">
        <v>18</v>
      </c>
      <c r="B16" s="11"/>
      <c r="C16" s="1054" t="s">
        <v>976</v>
      </c>
      <c r="D16" s="1055"/>
      <c r="E16" s="1233"/>
      <c r="F16" s="227"/>
    </row>
    <row r="17" spans="1:6" ht="13.5" thickBot="1" x14ac:dyDescent="0.25">
      <c r="A17" s="448" t="s">
        <v>19</v>
      </c>
      <c r="B17" s="3"/>
      <c r="C17" s="1054" t="s">
        <v>982</v>
      </c>
      <c r="D17" s="1055"/>
      <c r="E17" s="1233"/>
      <c r="F17" s="227"/>
    </row>
    <row r="18" spans="1:6" x14ac:dyDescent="0.2">
      <c r="F18" s="3"/>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661" t="s">
        <v>11</v>
      </c>
      <c r="B23" s="755">
        <v>610</v>
      </c>
      <c r="C23" s="755" t="s">
        <v>54</v>
      </c>
      <c r="D23" s="756">
        <v>4380</v>
      </c>
      <c r="E23" s="757">
        <v>1440</v>
      </c>
    </row>
    <row r="24" spans="1:6" ht="13.5" thickBot="1" x14ac:dyDescent="0.25">
      <c r="A24" s="484"/>
      <c r="B24" s="456"/>
      <c r="C24" s="457"/>
      <c r="D24" s="458"/>
      <c r="E24" s="485"/>
    </row>
    <row r="25" spans="1:6" ht="13.5" thickBot="1" x14ac:dyDescent="0.25">
      <c r="A25" s="459" t="s">
        <v>13</v>
      </c>
      <c r="B25" s="460"/>
      <c r="C25" s="460"/>
      <c r="D25" s="461">
        <f>D23</f>
        <v>4380</v>
      </c>
      <c r="E25" s="486">
        <f>E23</f>
        <v>1440</v>
      </c>
    </row>
    <row r="27" spans="1:6" ht="15.75" x14ac:dyDescent="0.25">
      <c r="A27" s="442" t="s">
        <v>14</v>
      </c>
      <c r="B27" s="443"/>
      <c r="C27" s="443"/>
      <c r="D27" s="443"/>
      <c r="E27" s="443"/>
    </row>
    <row r="28" spans="1:6" x14ac:dyDescent="0.2">
      <c r="A28" s="462"/>
    </row>
    <row r="29" spans="1:6" ht="22.5" x14ac:dyDescent="0.2">
      <c r="A29" s="1243" t="s">
        <v>22</v>
      </c>
      <c r="B29" s="1243"/>
      <c r="C29" s="622" t="s">
        <v>15</v>
      </c>
      <c r="D29" s="621" t="s">
        <v>939</v>
      </c>
      <c r="E29" s="622" t="s">
        <v>940</v>
      </c>
    </row>
    <row r="30" spans="1:6" ht="12.75" customHeight="1" x14ac:dyDescent="0.2">
      <c r="A30" s="1264" t="s">
        <v>455</v>
      </c>
      <c r="B30" s="1264"/>
      <c r="C30" s="436" t="s">
        <v>456</v>
      </c>
      <c r="D30" s="417">
        <v>11</v>
      </c>
      <c r="E30" s="353">
        <v>11</v>
      </c>
    </row>
    <row r="31" spans="1:6" ht="33.75" x14ac:dyDescent="0.2">
      <c r="A31" s="1264"/>
      <c r="B31" s="1264"/>
      <c r="C31" s="436" t="s">
        <v>462</v>
      </c>
      <c r="D31" s="417">
        <v>90</v>
      </c>
      <c r="E31" s="353">
        <v>96</v>
      </c>
    </row>
    <row r="32" spans="1:6" ht="6" customHeight="1" x14ac:dyDescent="0.2">
      <c r="E32" s="466"/>
    </row>
    <row r="33" spans="1:5" ht="13.5" thickBot="1" x14ac:dyDescent="0.25">
      <c r="A33" s="467" t="s">
        <v>16</v>
      </c>
      <c r="C33" s="466"/>
      <c r="D33" s="466"/>
      <c r="E33" s="466"/>
    </row>
    <row r="34" spans="1:5" x14ac:dyDescent="0.2">
      <c r="A34" s="1327" t="s">
        <v>17</v>
      </c>
      <c r="B34" s="1330" t="s">
        <v>681</v>
      </c>
      <c r="C34" s="1331"/>
      <c r="D34" s="1331"/>
      <c r="E34" s="1332"/>
    </row>
    <row r="35" spans="1:5" ht="29.25" customHeight="1" x14ac:dyDescent="0.2">
      <c r="A35" s="1328"/>
      <c r="B35" s="1321" t="s">
        <v>983</v>
      </c>
      <c r="C35" s="1322"/>
      <c r="D35" s="1322"/>
      <c r="E35" s="1323"/>
    </row>
    <row r="36" spans="1:5" ht="22.5" customHeight="1" x14ac:dyDescent="0.2">
      <c r="A36" s="1328"/>
      <c r="B36" s="1321" t="s">
        <v>818</v>
      </c>
      <c r="C36" s="1322"/>
      <c r="D36" s="1322"/>
      <c r="E36" s="1323"/>
    </row>
    <row r="37" spans="1:5" ht="5.25" customHeight="1" x14ac:dyDescent="0.2">
      <c r="A37" s="1328"/>
      <c r="B37" s="1321"/>
      <c r="C37" s="1322"/>
      <c r="D37" s="1322"/>
      <c r="E37" s="1323"/>
    </row>
    <row r="38" spans="1:5" ht="43.5" customHeight="1" x14ac:dyDescent="0.2">
      <c r="A38" s="1328"/>
      <c r="B38" s="1321" t="s">
        <v>984</v>
      </c>
      <c r="C38" s="1322"/>
      <c r="D38" s="1322"/>
      <c r="E38" s="1323"/>
    </row>
    <row r="39" spans="1:5" ht="34.5" customHeight="1" thickBot="1" x14ac:dyDescent="0.25">
      <c r="A39" s="1329"/>
      <c r="B39" s="1324" t="s">
        <v>985</v>
      </c>
      <c r="C39" s="1325"/>
      <c r="D39" s="1325"/>
      <c r="E39" s="1326"/>
    </row>
    <row r="40" spans="1:5" ht="13.5" thickBot="1" x14ac:dyDescent="0.25"/>
    <row r="41" spans="1:5" ht="24.75" thickBot="1" x14ac:dyDescent="0.25">
      <c r="A41" s="468" t="s">
        <v>259</v>
      </c>
      <c r="B41" s="1224" t="s">
        <v>418</v>
      </c>
      <c r="C41" s="1224"/>
      <c r="D41" s="1224"/>
      <c r="E41" s="1225"/>
    </row>
  </sheetData>
  <mergeCells count="22">
    <mergeCell ref="B41:E41"/>
    <mergeCell ref="C16:E16"/>
    <mergeCell ref="C17:E17"/>
    <mergeCell ref="C11:D11"/>
    <mergeCell ref="C12:D12"/>
    <mergeCell ref="C13:D13"/>
    <mergeCell ref="C14:D14"/>
    <mergeCell ref="A29:B29"/>
    <mergeCell ref="A30:B31"/>
    <mergeCell ref="B37:E37"/>
    <mergeCell ref="B38:E38"/>
    <mergeCell ref="B39:E39"/>
    <mergeCell ref="A34:A39"/>
    <mergeCell ref="B34:E34"/>
    <mergeCell ref="B35:E35"/>
    <mergeCell ref="B36:E36"/>
    <mergeCell ref="C9:E9"/>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37"/>
  <sheetViews>
    <sheetView topLeftCell="A21" workbookViewId="0">
      <selection activeCell="B36" sqref="B36"/>
    </sheetView>
  </sheetViews>
  <sheetFormatPr defaultRowHeight="12.75" x14ac:dyDescent="0.2"/>
  <cols>
    <col min="1" max="1" width="23.28515625" customWidth="1"/>
    <col min="3" max="3" width="20.85546875" customWidth="1"/>
    <col min="4" max="4" width="20.42578125" customWidth="1"/>
    <col min="5" max="5" width="19.42578125" customWidth="1"/>
  </cols>
  <sheetData>
    <row r="1" spans="1:7" ht="15.75" x14ac:dyDescent="0.25">
      <c r="A1" s="442" t="s">
        <v>4</v>
      </c>
      <c r="B1" s="442"/>
      <c r="C1" s="443"/>
      <c r="D1" s="443"/>
      <c r="E1" s="443"/>
    </row>
    <row r="2" spans="1:7" ht="16.5" thickBot="1" x14ac:dyDescent="0.3">
      <c r="A2" s="444"/>
      <c r="B2" s="445"/>
    </row>
    <row r="3" spans="1:7" ht="13.5" thickBot="1" x14ac:dyDescent="0.25">
      <c r="A3" s="3"/>
      <c r="B3" s="3"/>
      <c r="C3" s="446" t="s">
        <v>24</v>
      </c>
      <c r="D3" s="1226" t="s">
        <v>3</v>
      </c>
      <c r="E3" s="1234"/>
    </row>
    <row r="4" spans="1:7" ht="13.5" thickBot="1" x14ac:dyDescent="0.25">
      <c r="A4" s="447" t="s">
        <v>0</v>
      </c>
      <c r="B4" s="3"/>
      <c r="C4" s="672" t="s">
        <v>245</v>
      </c>
      <c r="D4" s="1235" t="s">
        <v>246</v>
      </c>
      <c r="E4" s="1236"/>
    </row>
    <row r="5" spans="1:7" ht="13.5" thickBot="1" x14ac:dyDescent="0.25">
      <c r="A5" s="448" t="s">
        <v>27</v>
      </c>
      <c r="B5" s="3"/>
      <c r="C5" s="678" t="s">
        <v>463</v>
      </c>
      <c r="D5" s="1119" t="s">
        <v>452</v>
      </c>
      <c r="E5" s="1121"/>
    </row>
    <row r="6" spans="1:7" ht="13.5" thickBot="1" x14ac:dyDescent="0.25">
      <c r="A6" s="449"/>
      <c r="B6" s="3"/>
      <c r="C6" s="3"/>
      <c r="D6" s="3"/>
      <c r="E6" s="3"/>
    </row>
    <row r="7" spans="1:7" ht="13.5" customHeight="1" thickBot="1" x14ac:dyDescent="0.25">
      <c r="A7" s="447" t="s">
        <v>21</v>
      </c>
      <c r="B7" s="3"/>
      <c r="C7" s="1054" t="s">
        <v>415</v>
      </c>
      <c r="D7" s="1055"/>
      <c r="E7" s="1233"/>
      <c r="F7" s="227"/>
      <c r="G7" s="227"/>
    </row>
    <row r="8" spans="1:7" ht="13.5" thickBot="1" x14ac:dyDescent="0.25">
      <c r="A8" s="448" t="s">
        <v>42</v>
      </c>
      <c r="B8" s="3"/>
      <c r="C8" s="1054" t="s">
        <v>454</v>
      </c>
      <c r="D8" s="1055"/>
      <c r="E8" s="1233"/>
      <c r="F8" s="227"/>
      <c r="G8" s="227"/>
    </row>
    <row r="9" spans="1:7" ht="13.5" thickBot="1" x14ac:dyDescent="0.25">
      <c r="A9" s="448" t="s">
        <v>26</v>
      </c>
      <c r="B9" s="3"/>
      <c r="C9" s="1054" t="s">
        <v>880</v>
      </c>
      <c r="D9" s="1055"/>
      <c r="E9" s="1233"/>
      <c r="F9" s="227"/>
      <c r="G9" s="227"/>
    </row>
    <row r="10" spans="1:7" ht="13.5" thickBot="1" x14ac:dyDescent="0.25">
      <c r="A10" s="449"/>
      <c r="B10" s="3"/>
      <c r="C10" s="3"/>
      <c r="D10" s="3"/>
      <c r="E10" s="3"/>
      <c r="F10" s="3"/>
      <c r="G10" s="3"/>
    </row>
    <row r="11" spans="1:7" ht="13.5" thickBot="1" x14ac:dyDescent="0.25">
      <c r="A11" s="449"/>
      <c r="B11" s="3"/>
      <c r="C11" s="1226" t="s">
        <v>775</v>
      </c>
      <c r="D11" s="1227"/>
      <c r="E11" s="3"/>
    </row>
    <row r="12" spans="1:7" ht="13.5" thickBot="1" x14ac:dyDescent="0.25">
      <c r="A12" s="450" t="s">
        <v>2</v>
      </c>
      <c r="B12" s="3"/>
      <c r="C12" s="1228">
        <v>6.2</v>
      </c>
      <c r="D12" s="1229"/>
      <c r="E12" s="3"/>
    </row>
    <row r="13" spans="1:7" ht="13.5" thickBot="1" x14ac:dyDescent="0.25">
      <c r="A13" s="447" t="s">
        <v>20</v>
      </c>
      <c r="B13" s="3"/>
      <c r="C13" s="1228">
        <v>6.2</v>
      </c>
      <c r="D13" s="1229"/>
      <c r="E13" s="451"/>
    </row>
    <row r="14" spans="1:7" ht="13.5" thickBot="1" x14ac:dyDescent="0.25">
      <c r="A14" s="448" t="s">
        <v>1</v>
      </c>
      <c r="B14" s="3"/>
      <c r="C14" s="1230">
        <v>1.2410000000000001</v>
      </c>
      <c r="D14" s="1231"/>
      <c r="E14" s="3"/>
    </row>
    <row r="15" spans="1:7" ht="13.5" thickBot="1" x14ac:dyDescent="0.25">
      <c r="A15" s="452"/>
      <c r="B15" s="3"/>
      <c r="C15" s="12"/>
      <c r="D15" s="12"/>
      <c r="E15" s="11"/>
    </row>
    <row r="16" spans="1:7" ht="13.5" thickBot="1" x14ac:dyDescent="0.25">
      <c r="A16" s="447" t="s">
        <v>18</v>
      </c>
      <c r="B16" s="11"/>
      <c r="C16" s="9" t="s">
        <v>950</v>
      </c>
      <c r="D16" s="8"/>
      <c r="E16" s="53"/>
      <c r="F16" s="227"/>
      <c r="G16" s="227"/>
    </row>
    <row r="17" spans="1:7" ht="13.5" thickBot="1" x14ac:dyDescent="0.25">
      <c r="A17" s="448" t="s">
        <v>19</v>
      </c>
      <c r="B17" s="3"/>
      <c r="C17" s="9" t="s">
        <v>959</v>
      </c>
      <c r="D17" s="8"/>
      <c r="E17" s="53"/>
      <c r="F17" s="227"/>
      <c r="G17" s="227"/>
    </row>
    <row r="18" spans="1:7" x14ac:dyDescent="0.2">
      <c r="F18" s="3"/>
    </row>
    <row r="20" spans="1:7" ht="15.75" x14ac:dyDescent="0.25">
      <c r="A20" s="442" t="s">
        <v>5</v>
      </c>
      <c r="B20" s="442"/>
      <c r="C20" s="443"/>
      <c r="D20" s="443"/>
      <c r="E20" s="443"/>
    </row>
    <row r="21" spans="1:7" ht="15.75" x14ac:dyDescent="0.25">
      <c r="A21" s="444"/>
      <c r="C21" s="7"/>
      <c r="D21" s="7"/>
      <c r="E21" s="7"/>
    </row>
    <row r="22" spans="1:7" x14ac:dyDescent="0.2">
      <c r="A22" s="453" t="s">
        <v>23</v>
      </c>
      <c r="B22" s="454" t="s">
        <v>6</v>
      </c>
      <c r="C22" s="454" t="s">
        <v>8</v>
      </c>
      <c r="D22" s="454" t="s">
        <v>9</v>
      </c>
      <c r="E22" s="455" t="s">
        <v>776</v>
      </c>
    </row>
    <row r="23" spans="1:7" x14ac:dyDescent="0.2">
      <c r="A23" s="513"/>
      <c r="B23" s="530">
        <v>610</v>
      </c>
      <c r="C23" s="410" t="s">
        <v>54</v>
      </c>
      <c r="D23" s="531">
        <v>3850</v>
      </c>
      <c r="E23" s="531">
        <v>1210</v>
      </c>
    </row>
    <row r="24" spans="1:7" x14ac:dyDescent="0.2">
      <c r="A24" s="532"/>
      <c r="B24" s="533">
        <v>620</v>
      </c>
      <c r="C24" s="394" t="s">
        <v>57</v>
      </c>
      <c r="D24" s="534">
        <v>1350</v>
      </c>
      <c r="E24" s="531">
        <v>0</v>
      </c>
    </row>
    <row r="25" spans="1:7" ht="13.5" thickBot="1" x14ac:dyDescent="0.25">
      <c r="A25" s="532"/>
      <c r="B25" s="533">
        <v>630</v>
      </c>
      <c r="C25" s="394" t="s">
        <v>55</v>
      </c>
      <c r="D25" s="534">
        <v>1000</v>
      </c>
      <c r="E25" s="531">
        <v>31</v>
      </c>
    </row>
    <row r="26" spans="1:7" ht="13.5" thickBot="1" x14ac:dyDescent="0.25">
      <c r="A26" s="23" t="s">
        <v>11</v>
      </c>
      <c r="B26" s="519"/>
      <c r="C26" s="519"/>
      <c r="D26" s="535">
        <f>SUM(D23:D25)</f>
        <v>6200</v>
      </c>
      <c r="E26" s="535">
        <f>SUM(E23:E25)</f>
        <v>1241</v>
      </c>
    </row>
    <row r="27" spans="1:7" ht="13.5" thickBot="1" x14ac:dyDescent="0.25">
      <c r="A27" s="459" t="s">
        <v>13</v>
      </c>
      <c r="B27" s="460"/>
      <c r="C27" s="460"/>
      <c r="D27" s="461">
        <f>D26</f>
        <v>6200</v>
      </c>
      <c r="E27" s="486">
        <f>E26</f>
        <v>1241</v>
      </c>
    </row>
    <row r="29" spans="1:7" ht="15.75" x14ac:dyDescent="0.25">
      <c r="A29" s="442" t="s">
        <v>14</v>
      </c>
      <c r="B29" s="443"/>
      <c r="C29" s="443"/>
      <c r="D29" s="443"/>
      <c r="E29" s="443"/>
    </row>
    <row r="30" spans="1:7" x14ac:dyDescent="0.2">
      <c r="A30" s="462"/>
    </row>
    <row r="31" spans="1:7" ht="22.5" x14ac:dyDescent="0.2">
      <c r="A31" s="1232" t="s">
        <v>22</v>
      </c>
      <c r="B31" s="1232"/>
      <c r="C31" s="464" t="s">
        <v>15</v>
      </c>
      <c r="D31" s="463" t="s">
        <v>939</v>
      </c>
      <c r="E31" s="464" t="s">
        <v>940</v>
      </c>
    </row>
    <row r="32" spans="1:7" ht="12.75" customHeight="1" x14ac:dyDescent="0.2">
      <c r="A32" s="1333" t="s">
        <v>455</v>
      </c>
      <c r="B32" s="1333"/>
      <c r="C32" s="436" t="s">
        <v>456</v>
      </c>
      <c r="D32" s="417">
        <v>12</v>
      </c>
      <c r="E32" s="353">
        <v>12</v>
      </c>
    </row>
    <row r="33" spans="1:5" ht="33.75" x14ac:dyDescent="0.2">
      <c r="A33" s="1333"/>
      <c r="B33" s="1333"/>
      <c r="C33" s="436" t="s">
        <v>457</v>
      </c>
      <c r="D33" s="258" t="s">
        <v>960</v>
      </c>
      <c r="E33" s="63">
        <v>185</v>
      </c>
    </row>
    <row r="34" spans="1:5" ht="13.5" thickBot="1" x14ac:dyDescent="0.25">
      <c r="A34" s="467" t="s">
        <v>16</v>
      </c>
      <c r="C34" s="466"/>
      <c r="D34" s="466"/>
      <c r="E34" s="466"/>
    </row>
    <row r="35" spans="1:5" ht="150" customHeight="1" thickBot="1" x14ac:dyDescent="0.25">
      <c r="A35" s="468" t="s">
        <v>17</v>
      </c>
      <c r="B35" s="1221" t="s">
        <v>961</v>
      </c>
      <c r="C35" s="1222"/>
      <c r="D35" s="1222"/>
      <c r="E35" s="1223"/>
    </row>
    <row r="36" spans="1:5" ht="13.5" thickBot="1" x14ac:dyDescent="0.25"/>
    <row r="37" spans="1:5" ht="24.75" thickBot="1" x14ac:dyDescent="0.25">
      <c r="A37" s="468" t="s">
        <v>259</v>
      </c>
      <c r="B37" s="1224" t="s">
        <v>458</v>
      </c>
      <c r="C37" s="1224"/>
      <c r="D37" s="1224"/>
      <c r="E37" s="1225"/>
    </row>
  </sheetData>
  <mergeCells count="14">
    <mergeCell ref="C9:E9"/>
    <mergeCell ref="A31:B31"/>
    <mergeCell ref="B35:E35"/>
    <mergeCell ref="B37:E37"/>
    <mergeCell ref="A32:B33"/>
    <mergeCell ref="C11:D11"/>
    <mergeCell ref="C12:D12"/>
    <mergeCell ref="C13:D13"/>
    <mergeCell ref="C14:D14"/>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48"/>
  <sheetViews>
    <sheetView zoomScale="110" zoomScaleNormal="110" workbookViewId="0">
      <selection activeCell="L34" sqref="L34"/>
    </sheetView>
  </sheetViews>
  <sheetFormatPr defaultRowHeight="12.75" x14ac:dyDescent="0.2"/>
  <cols>
    <col min="1" max="1" width="32.140625" style="66" customWidth="1"/>
    <col min="2" max="2" width="8.140625" style="66" customWidth="1"/>
    <col min="3" max="3" width="7.28515625" style="66" customWidth="1"/>
    <col min="4" max="4" width="21.7109375" style="66" customWidth="1"/>
    <col min="5" max="5" width="15.85546875" style="66" customWidth="1"/>
    <col min="6" max="6" width="27" style="66" customWidth="1"/>
    <col min="7" max="16384" width="9.140625" style="66"/>
  </cols>
  <sheetData>
    <row r="1" spans="1:6" ht="15.75" x14ac:dyDescent="0.25">
      <c r="A1" s="64" t="s">
        <v>4</v>
      </c>
      <c r="B1" s="64"/>
      <c r="C1" s="65"/>
      <c r="D1" s="65"/>
      <c r="E1" s="65"/>
      <c r="F1" s="65"/>
    </row>
    <row r="2" spans="1:6" ht="4.5" customHeight="1" thickBot="1" x14ac:dyDescent="0.3">
      <c r="A2" s="67"/>
      <c r="B2" s="68"/>
    </row>
    <row r="3" spans="1:6" ht="13.5" thickBot="1" x14ac:dyDescent="0.25">
      <c r="A3" s="69"/>
      <c r="B3" s="69"/>
      <c r="C3" s="70" t="s">
        <v>24</v>
      </c>
      <c r="D3" s="888" t="s">
        <v>3</v>
      </c>
      <c r="E3" s="888"/>
      <c r="F3" s="888"/>
    </row>
    <row r="4" spans="1:6" ht="13.5" thickBot="1" x14ac:dyDescent="0.25">
      <c r="A4" s="71" t="s">
        <v>0</v>
      </c>
      <c r="B4" s="69"/>
      <c r="C4" s="72">
        <v>1</v>
      </c>
      <c r="D4" s="889" t="s">
        <v>50</v>
      </c>
      <c r="E4" s="889"/>
      <c r="F4" s="889"/>
    </row>
    <row r="5" spans="1:6" ht="13.5" thickBot="1" x14ac:dyDescent="0.25">
      <c r="A5" s="15" t="s">
        <v>663</v>
      </c>
      <c r="B5" s="69"/>
      <c r="C5" s="74" t="s">
        <v>152</v>
      </c>
      <c r="D5" s="890" t="s">
        <v>524</v>
      </c>
      <c r="E5" s="890"/>
      <c r="F5" s="890"/>
    </row>
    <row r="6" spans="1:6" ht="9" customHeight="1" thickBot="1" x14ac:dyDescent="0.25">
      <c r="A6" s="78"/>
      <c r="B6" s="69"/>
      <c r="C6" s="69"/>
      <c r="D6" s="69"/>
      <c r="E6" s="69"/>
      <c r="F6" s="69"/>
    </row>
    <row r="7" spans="1:6" ht="13.5" thickBot="1" x14ac:dyDescent="0.25">
      <c r="A7" s="71" t="s">
        <v>21</v>
      </c>
      <c r="B7" s="69"/>
      <c r="C7" s="245" t="s">
        <v>233</v>
      </c>
      <c r="D7" s="246"/>
      <c r="E7" s="246"/>
      <c r="F7" s="247"/>
    </row>
    <row r="8" spans="1:6" ht="13.5" thickBot="1" x14ac:dyDescent="0.25">
      <c r="A8" s="73" t="s">
        <v>42</v>
      </c>
      <c r="B8" s="69"/>
      <c r="C8" s="891" t="s">
        <v>48</v>
      </c>
      <c r="D8" s="892"/>
      <c r="E8" s="892"/>
      <c r="F8" s="893"/>
    </row>
    <row r="9" spans="1:6" ht="13.5" thickBot="1" x14ac:dyDescent="0.25">
      <c r="A9" s="73" t="s">
        <v>26</v>
      </c>
      <c r="B9" s="69"/>
      <c r="C9" s="778" t="s">
        <v>223</v>
      </c>
      <c r="D9" s="779"/>
      <c r="E9" s="779"/>
      <c r="F9" s="780"/>
    </row>
    <row r="10" spans="1:6" ht="6.75" customHeight="1" thickBot="1" x14ac:dyDescent="0.25">
      <c r="A10" s="78"/>
      <c r="B10" s="69"/>
      <c r="C10" s="69"/>
      <c r="D10" s="69"/>
      <c r="E10" s="69"/>
      <c r="F10" s="69"/>
    </row>
    <row r="11" spans="1:6" ht="13.5" thickBot="1" x14ac:dyDescent="0.25">
      <c r="A11" s="78"/>
      <c r="B11" s="69"/>
      <c r="C11" s="888" t="s">
        <v>28</v>
      </c>
      <c r="D11" s="888"/>
      <c r="E11" s="69"/>
      <c r="F11" s="69"/>
    </row>
    <row r="12" spans="1:6" ht="13.5" thickBot="1" x14ac:dyDescent="0.25">
      <c r="A12" s="81" t="s">
        <v>2</v>
      </c>
      <c r="B12" s="69"/>
      <c r="C12" s="882">
        <v>916.51</v>
      </c>
      <c r="D12" s="882"/>
      <c r="E12" s="69"/>
      <c r="F12" s="69"/>
    </row>
    <row r="13" spans="1:6" ht="13.5" thickBot="1" x14ac:dyDescent="0.25">
      <c r="A13" s="71" t="s">
        <v>20</v>
      </c>
      <c r="B13" s="69"/>
      <c r="C13" s="882">
        <v>826.51</v>
      </c>
      <c r="D13" s="882"/>
      <c r="E13" s="69"/>
      <c r="F13" s="69"/>
    </row>
    <row r="14" spans="1:6" ht="13.5" thickBot="1" x14ac:dyDescent="0.25">
      <c r="A14" s="73" t="s">
        <v>1</v>
      </c>
      <c r="B14" s="69"/>
      <c r="C14" s="882">
        <v>446.85199999999998</v>
      </c>
      <c r="D14" s="882"/>
      <c r="E14" s="69"/>
      <c r="F14" s="69"/>
    </row>
    <row r="15" spans="1:6" ht="7.5" customHeight="1" thickBot="1" x14ac:dyDescent="0.25">
      <c r="A15" s="82"/>
      <c r="B15" s="69"/>
      <c r="C15" s="83"/>
      <c r="D15" s="83"/>
      <c r="E15" s="84"/>
      <c r="F15" s="84"/>
    </row>
    <row r="16" spans="1:6" ht="13.5" thickBot="1" x14ac:dyDescent="0.25">
      <c r="A16" s="71" t="s">
        <v>18</v>
      </c>
      <c r="B16" s="84"/>
      <c r="C16" s="778" t="s">
        <v>911</v>
      </c>
      <c r="D16" s="779"/>
      <c r="E16" s="779"/>
      <c r="F16" s="780"/>
    </row>
    <row r="17" spans="1:6" ht="13.5" thickBot="1" x14ac:dyDescent="0.25">
      <c r="A17" s="73" t="s">
        <v>19</v>
      </c>
      <c r="B17" s="69"/>
      <c r="C17" s="883" t="s">
        <v>912</v>
      </c>
      <c r="D17" s="884"/>
      <c r="E17" s="884"/>
      <c r="F17" s="885"/>
    </row>
    <row r="18" spans="1:6" ht="9" customHeight="1"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272" t="s">
        <v>8</v>
      </c>
      <c r="E21" s="273" t="s">
        <v>9</v>
      </c>
      <c r="F21" s="273" t="s">
        <v>10</v>
      </c>
    </row>
    <row r="22" spans="1:6" x14ac:dyDescent="0.2">
      <c r="A22" s="142"/>
      <c r="B22" s="144">
        <v>637</v>
      </c>
      <c r="C22" s="87"/>
      <c r="D22" s="260" t="s">
        <v>489</v>
      </c>
      <c r="E22" s="269">
        <v>4800</v>
      </c>
      <c r="F22" s="269">
        <v>2160</v>
      </c>
    </row>
    <row r="23" spans="1:6" ht="13.5" thickBot="1" x14ac:dyDescent="0.25">
      <c r="A23" s="176"/>
      <c r="B23" s="144">
        <v>650</v>
      </c>
      <c r="C23" s="176"/>
      <c r="D23" s="260" t="s">
        <v>224</v>
      </c>
      <c r="E23" s="179">
        <v>27500</v>
      </c>
      <c r="F23" s="179">
        <v>12763.63</v>
      </c>
    </row>
    <row r="24" spans="1:6" ht="13.5" thickBot="1" x14ac:dyDescent="0.25">
      <c r="A24" s="266" t="s">
        <v>11</v>
      </c>
      <c r="B24" s="159"/>
      <c r="C24" s="159"/>
      <c r="D24" s="159"/>
      <c r="E24" s="270">
        <f>E22+E23</f>
        <v>32300</v>
      </c>
      <c r="F24" s="270">
        <f>F22+F23</f>
        <v>14923.63</v>
      </c>
    </row>
    <row r="25" spans="1:6" x14ac:dyDescent="0.2">
      <c r="A25" s="346"/>
      <c r="B25" s="155">
        <v>814</v>
      </c>
      <c r="C25" s="699"/>
      <c r="D25" s="239" t="s">
        <v>784</v>
      </c>
      <c r="E25" s="269">
        <v>15640</v>
      </c>
      <c r="F25" s="269">
        <v>7818</v>
      </c>
    </row>
    <row r="26" spans="1:6" x14ac:dyDescent="0.2">
      <c r="A26" s="259"/>
      <c r="B26" s="260">
        <v>819</v>
      </c>
      <c r="C26" s="260"/>
      <c r="D26" s="260" t="s">
        <v>606</v>
      </c>
      <c r="E26" s="261">
        <v>0</v>
      </c>
      <c r="F26" s="261">
        <v>20314.8</v>
      </c>
    </row>
    <row r="27" spans="1:6" x14ac:dyDescent="0.2">
      <c r="A27" s="259"/>
      <c r="B27" s="260">
        <v>821</v>
      </c>
      <c r="C27" s="260"/>
      <c r="D27" s="260" t="s">
        <v>228</v>
      </c>
      <c r="E27" s="698">
        <v>120190</v>
      </c>
      <c r="F27" s="698">
        <v>60096</v>
      </c>
    </row>
    <row r="28" spans="1:6" x14ac:dyDescent="0.2">
      <c r="A28" s="262"/>
      <c r="B28" s="263">
        <v>821</v>
      </c>
      <c r="C28" s="263"/>
      <c r="D28" s="263" t="s">
        <v>229</v>
      </c>
      <c r="E28" s="739">
        <v>37480</v>
      </c>
      <c r="F28" s="740">
        <v>18711.91</v>
      </c>
    </row>
    <row r="29" spans="1:6" ht="13.5" thickBot="1" x14ac:dyDescent="0.25">
      <c r="A29" s="262"/>
      <c r="B29" s="263">
        <v>821</v>
      </c>
      <c r="C29" s="263"/>
      <c r="D29" s="263" t="s">
        <v>913</v>
      </c>
      <c r="E29" s="700">
        <v>620900</v>
      </c>
      <c r="F29" s="700">
        <v>324987.99</v>
      </c>
    </row>
    <row r="30" spans="1:6" ht="13.5" thickBot="1" x14ac:dyDescent="0.25">
      <c r="A30" s="266" t="s">
        <v>227</v>
      </c>
      <c r="B30" s="159">
        <v>0</v>
      </c>
      <c r="C30" s="159"/>
      <c r="D30" s="159"/>
      <c r="E30" s="270">
        <f>SUM(E25:E29)</f>
        <v>794210</v>
      </c>
      <c r="F30" s="270">
        <f>SUM(F25:F29)</f>
        <v>431928.7</v>
      </c>
    </row>
    <row r="31" spans="1:6" ht="13.5" thickBot="1" x14ac:dyDescent="0.25">
      <c r="A31" s="265" t="s">
        <v>13</v>
      </c>
      <c r="B31" s="120" t="s">
        <v>67</v>
      </c>
      <c r="C31" s="120" t="s">
        <v>67</v>
      </c>
      <c r="D31" s="120" t="s">
        <v>67</v>
      </c>
      <c r="E31" s="167">
        <f>E24+E30</f>
        <v>826510</v>
      </c>
      <c r="F31" s="167">
        <f>F24+F30</f>
        <v>446852.33</v>
      </c>
    </row>
    <row r="33" spans="1:6" ht="2.25" customHeight="1" x14ac:dyDescent="0.2"/>
    <row r="34" spans="1:6" ht="15.75" x14ac:dyDescent="0.25">
      <c r="A34" s="64" t="s">
        <v>14</v>
      </c>
      <c r="B34" s="65"/>
      <c r="C34" s="65"/>
      <c r="D34" s="65"/>
      <c r="E34" s="65"/>
      <c r="F34" s="65"/>
    </row>
    <row r="35" spans="1:6" ht="3.75" customHeight="1" x14ac:dyDescent="0.25">
      <c r="A35" s="256"/>
      <c r="B35" s="257"/>
      <c r="C35" s="257"/>
      <c r="D35" s="257"/>
      <c r="E35" s="257"/>
      <c r="F35" s="257"/>
    </row>
    <row r="36" spans="1:6" ht="22.5" x14ac:dyDescent="0.2">
      <c r="A36" s="886" t="s">
        <v>22</v>
      </c>
      <c r="B36" s="887"/>
      <c r="C36" s="886" t="s">
        <v>15</v>
      </c>
      <c r="D36" s="887"/>
      <c r="E36" s="175" t="s">
        <v>910</v>
      </c>
      <c r="F36" s="29" t="s">
        <v>909</v>
      </c>
    </row>
    <row r="37" spans="1:6" ht="63" customHeight="1" x14ac:dyDescent="0.2">
      <c r="A37" s="794" t="s">
        <v>526</v>
      </c>
      <c r="B37" s="794"/>
      <c r="C37" s="822" t="s">
        <v>230</v>
      </c>
      <c r="D37" s="822"/>
      <c r="E37" s="44" t="s">
        <v>226</v>
      </c>
      <c r="F37" s="736" t="s">
        <v>914</v>
      </c>
    </row>
    <row r="38" spans="1:6" ht="48" customHeight="1" x14ac:dyDescent="0.2">
      <c r="A38" s="794"/>
      <c r="B38" s="794"/>
      <c r="C38" s="822" t="s">
        <v>225</v>
      </c>
      <c r="D38" s="822"/>
      <c r="E38" s="258" t="s">
        <v>525</v>
      </c>
      <c r="F38" s="736" t="s">
        <v>915</v>
      </c>
    </row>
    <row r="39" spans="1:6" ht="52.5" customHeight="1" x14ac:dyDescent="0.2">
      <c r="A39" s="794"/>
      <c r="B39" s="794"/>
      <c r="C39" s="822" t="s">
        <v>231</v>
      </c>
      <c r="D39" s="822"/>
      <c r="E39" s="43" t="s">
        <v>226</v>
      </c>
      <c r="F39" s="737" t="s">
        <v>916</v>
      </c>
    </row>
    <row r="40" spans="1:6" ht="111.75" customHeight="1" x14ac:dyDescent="0.2">
      <c r="A40" s="794"/>
      <c r="B40" s="794"/>
      <c r="C40" s="822" t="s">
        <v>232</v>
      </c>
      <c r="D40" s="822"/>
      <c r="E40" s="212" t="s">
        <v>384</v>
      </c>
      <c r="F40" s="736" t="s">
        <v>917</v>
      </c>
    </row>
    <row r="41" spans="1:6" ht="57.75" customHeight="1" x14ac:dyDescent="0.2">
      <c r="A41" s="794"/>
      <c r="B41" s="794"/>
      <c r="C41" s="822" t="s">
        <v>487</v>
      </c>
      <c r="D41" s="822"/>
      <c r="E41" s="44" t="s">
        <v>226</v>
      </c>
      <c r="F41" s="738" t="s">
        <v>918</v>
      </c>
    </row>
    <row r="42" spans="1:6" ht="72.75" customHeight="1" x14ac:dyDescent="0.2">
      <c r="A42" s="794"/>
      <c r="B42" s="794"/>
      <c r="C42" s="822" t="s">
        <v>527</v>
      </c>
      <c r="D42" s="822"/>
      <c r="E42" s="212" t="s">
        <v>170</v>
      </c>
      <c r="F42" s="738" t="s">
        <v>919</v>
      </c>
    </row>
    <row r="43" spans="1:6" ht="49.5" customHeight="1" x14ac:dyDescent="0.2">
      <c r="A43" s="794"/>
      <c r="B43" s="794"/>
      <c r="C43" s="822" t="s">
        <v>528</v>
      </c>
      <c r="D43" s="822"/>
      <c r="E43" s="44">
        <v>2</v>
      </c>
      <c r="F43" s="63">
        <v>0</v>
      </c>
    </row>
    <row r="44" spans="1:6" ht="6" customHeight="1" x14ac:dyDescent="0.2">
      <c r="A44" s="98"/>
      <c r="D44" s="216"/>
      <c r="E44" s="218"/>
      <c r="F44" s="217"/>
    </row>
    <row r="45" spans="1:6" x14ac:dyDescent="0.2">
      <c r="A45" s="98" t="s">
        <v>16</v>
      </c>
      <c r="D45" s="216"/>
      <c r="E45" s="218"/>
      <c r="F45" s="217"/>
    </row>
    <row r="46" spans="1:6" ht="90.75" customHeight="1" x14ac:dyDescent="0.2">
      <c r="A46" s="248" t="s">
        <v>17</v>
      </c>
      <c r="B46" s="785" t="s">
        <v>920</v>
      </c>
      <c r="C46" s="786"/>
      <c r="D46" s="786"/>
      <c r="E46" s="786"/>
      <c r="F46" s="787"/>
    </row>
    <row r="48" spans="1:6" ht="20.25" customHeight="1" x14ac:dyDescent="0.2">
      <c r="A48" s="248" t="s">
        <v>29</v>
      </c>
      <c r="B48" s="870"/>
      <c r="C48" s="870"/>
      <c r="D48" s="870"/>
      <c r="E48" s="870"/>
      <c r="F48" s="870"/>
    </row>
  </sheetData>
  <sheetProtection selectLockedCells="1" selectUnlockedCells="1"/>
  <mergeCells count="23">
    <mergeCell ref="C11:D11"/>
    <mergeCell ref="C42:D42"/>
    <mergeCell ref="C36:D36"/>
    <mergeCell ref="C37:D37"/>
    <mergeCell ref="C38:D38"/>
    <mergeCell ref="C39:D39"/>
    <mergeCell ref="C40:D40"/>
    <mergeCell ref="C41:D41"/>
    <mergeCell ref="D3:F3"/>
    <mergeCell ref="D4:F4"/>
    <mergeCell ref="D5:F5"/>
    <mergeCell ref="C8:F8"/>
    <mergeCell ref="C9:F9"/>
    <mergeCell ref="B46:F46"/>
    <mergeCell ref="B48:F48"/>
    <mergeCell ref="C12:D12"/>
    <mergeCell ref="C13:D13"/>
    <mergeCell ref="C14:D14"/>
    <mergeCell ref="C16:F16"/>
    <mergeCell ref="C17:F17"/>
    <mergeCell ref="A37:B43"/>
    <mergeCell ref="C43:D43"/>
    <mergeCell ref="A36:B36"/>
  </mergeCells>
  <pageMargins left="0.7" right="0.7" top="0.75" bottom="0.75" header="0.3" footer="0.3"/>
  <pageSetup paperSize="9" scale="79" firstPageNumber="0" fitToHeight="0" orientation="portrait" verticalDpi="3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39"/>
  <sheetViews>
    <sheetView topLeftCell="A19" workbookViewId="0">
      <selection activeCell="B38" sqref="B38"/>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26" t="s">
        <v>3</v>
      </c>
      <c r="E3" s="1234"/>
    </row>
    <row r="4" spans="1:6" ht="13.5" thickBot="1" x14ac:dyDescent="0.25">
      <c r="A4" s="447" t="s">
        <v>0</v>
      </c>
      <c r="B4" s="3"/>
      <c r="C4" s="280" t="s">
        <v>245</v>
      </c>
      <c r="D4" s="1054" t="s">
        <v>246</v>
      </c>
      <c r="E4" s="1233"/>
    </row>
    <row r="5" spans="1:6" ht="13.5" thickBot="1" x14ac:dyDescent="0.25">
      <c r="A5" s="448" t="s">
        <v>663</v>
      </c>
      <c r="B5" s="3"/>
      <c r="C5" s="413" t="s">
        <v>463</v>
      </c>
      <c r="D5" s="1119" t="s">
        <v>452</v>
      </c>
      <c r="E5" s="1121"/>
    </row>
    <row r="6" spans="1:6" ht="13.5" thickBot="1" x14ac:dyDescent="0.25">
      <c r="A6" s="449"/>
      <c r="B6" s="3"/>
      <c r="C6" s="3"/>
      <c r="D6" s="3"/>
      <c r="E6" s="3"/>
    </row>
    <row r="7" spans="1:6" ht="13.5" thickBot="1" x14ac:dyDescent="0.25">
      <c r="A7" s="447" t="s">
        <v>21</v>
      </c>
      <c r="B7" s="3"/>
      <c r="C7" s="1215" t="s">
        <v>431</v>
      </c>
      <c r="D7" s="1216"/>
      <c r="E7" s="1217"/>
    </row>
    <row r="8" spans="1:6" ht="13.5" thickBot="1" x14ac:dyDescent="0.25">
      <c r="A8" s="448" t="s">
        <v>42</v>
      </c>
      <c r="B8" s="3"/>
      <c r="C8" s="1054" t="s">
        <v>454</v>
      </c>
      <c r="D8" s="1055"/>
      <c r="E8" s="1233"/>
    </row>
    <row r="9" spans="1:6" ht="13.5" thickBot="1" x14ac:dyDescent="0.25">
      <c r="A9" s="448" t="s">
        <v>26</v>
      </c>
      <c r="B9" s="3"/>
      <c r="C9" s="1240" t="s">
        <v>466</v>
      </c>
      <c r="D9" s="1241"/>
      <c r="E9" s="1242"/>
    </row>
    <row r="10" spans="1:6" ht="13.5" thickBot="1" x14ac:dyDescent="0.25">
      <c r="A10" s="449"/>
      <c r="B10" s="3"/>
      <c r="C10" s="3"/>
      <c r="D10" s="3"/>
      <c r="E10" s="3"/>
    </row>
    <row r="11" spans="1:6" ht="13.5" thickBot="1" x14ac:dyDescent="0.25">
      <c r="A11" s="449"/>
      <c r="B11" s="3"/>
      <c r="C11" s="1226" t="s">
        <v>682</v>
      </c>
      <c r="D11" s="1227"/>
      <c r="E11" s="3"/>
    </row>
    <row r="12" spans="1:6" ht="13.5" thickBot="1" x14ac:dyDescent="0.25">
      <c r="A12" s="450" t="s">
        <v>2</v>
      </c>
      <c r="B12" s="3"/>
      <c r="C12" s="1228">
        <v>10.6</v>
      </c>
      <c r="D12" s="1229"/>
      <c r="E12" s="3"/>
    </row>
    <row r="13" spans="1:6" ht="13.5" thickBot="1" x14ac:dyDescent="0.25">
      <c r="A13" s="447" t="s">
        <v>20</v>
      </c>
      <c r="B13" s="3"/>
      <c r="C13" s="1228">
        <v>10.6</v>
      </c>
      <c r="D13" s="1229"/>
      <c r="E13" s="451"/>
    </row>
    <row r="14" spans="1:6" ht="13.5" thickBot="1" x14ac:dyDescent="0.25">
      <c r="A14" s="448" t="s">
        <v>1</v>
      </c>
      <c r="B14" s="3"/>
      <c r="C14" s="1230">
        <v>4.1500000000000004</v>
      </c>
      <c r="D14" s="1231"/>
      <c r="E14" s="3"/>
    </row>
    <row r="15" spans="1:6" ht="13.5" thickBot="1" x14ac:dyDescent="0.25">
      <c r="A15" s="452"/>
      <c r="B15" s="3"/>
      <c r="C15" s="12"/>
      <c r="D15" s="12"/>
      <c r="E15" s="11"/>
    </row>
    <row r="16" spans="1:6" ht="13.5" thickBot="1" x14ac:dyDescent="0.25">
      <c r="A16" s="447" t="s">
        <v>18</v>
      </c>
      <c r="B16" s="11"/>
      <c r="C16" s="9" t="s">
        <v>932</v>
      </c>
      <c r="D16" s="8"/>
      <c r="E16" s="53"/>
      <c r="F16" s="227"/>
    </row>
    <row r="17" spans="1:6" ht="13.5" thickBot="1" x14ac:dyDescent="0.25">
      <c r="A17" s="448" t="s">
        <v>19</v>
      </c>
      <c r="B17" s="3"/>
      <c r="C17" s="537" t="s">
        <v>933</v>
      </c>
      <c r="D17" s="538"/>
      <c r="E17" s="500"/>
      <c r="F17" s="227"/>
    </row>
    <row r="20" spans="1:6" ht="15.75" x14ac:dyDescent="0.25">
      <c r="A20" s="442" t="s">
        <v>5</v>
      </c>
      <c r="B20" s="442"/>
      <c r="C20" s="443"/>
      <c r="D20" s="443"/>
      <c r="E20" s="443"/>
    </row>
    <row r="21" spans="1:6" ht="16.5" thickBot="1" x14ac:dyDescent="0.3">
      <c r="A21" s="444"/>
      <c r="C21" s="7"/>
      <c r="D21" s="7"/>
      <c r="E21" s="7"/>
    </row>
    <row r="22" spans="1:6" x14ac:dyDescent="0.2">
      <c r="A22" s="481" t="s">
        <v>23</v>
      </c>
      <c r="B22" s="482" t="s">
        <v>6</v>
      </c>
      <c r="C22" s="482" t="s">
        <v>8</v>
      </c>
      <c r="D22" s="482" t="s">
        <v>9</v>
      </c>
      <c r="E22" s="483" t="s">
        <v>10</v>
      </c>
    </row>
    <row r="23" spans="1:6" x14ac:dyDescent="0.2">
      <c r="A23" s="539"/>
      <c r="B23" s="62">
        <v>610</v>
      </c>
      <c r="C23" s="463"/>
      <c r="D23" s="750">
        <v>6000</v>
      </c>
      <c r="E23" s="751">
        <v>2890</v>
      </c>
    </row>
    <row r="24" spans="1:6" x14ac:dyDescent="0.2">
      <c r="A24" s="539"/>
      <c r="B24" s="62">
        <v>620</v>
      </c>
      <c r="C24" s="463"/>
      <c r="D24" s="750">
        <v>2200</v>
      </c>
      <c r="E24" s="751">
        <v>977.84</v>
      </c>
    </row>
    <row r="25" spans="1:6" ht="13.5" thickBot="1" x14ac:dyDescent="0.25">
      <c r="A25" s="541"/>
      <c r="B25" s="473">
        <v>630</v>
      </c>
      <c r="C25" s="542"/>
      <c r="D25" s="750">
        <v>2400</v>
      </c>
      <c r="E25" s="752">
        <v>278.64</v>
      </c>
    </row>
    <row r="26" spans="1:6" ht="13.5" thickBot="1" x14ac:dyDescent="0.25">
      <c r="A26" s="540" t="s">
        <v>11</v>
      </c>
      <c r="B26" s="460"/>
      <c r="C26" s="460"/>
      <c r="D26" s="461">
        <f>SUM(D23:D25)</f>
        <v>10600</v>
      </c>
      <c r="E26" s="461">
        <f>SUM(E23:E25)</f>
        <v>4146.4800000000005</v>
      </c>
    </row>
    <row r="27" spans="1:6" ht="13.5" thickBot="1" x14ac:dyDescent="0.25">
      <c r="A27" s="484"/>
      <c r="B27" s="456"/>
      <c r="C27" s="457"/>
      <c r="D27" s="458"/>
      <c r="E27" s="485"/>
    </row>
    <row r="28" spans="1:6" ht="13.5" thickBot="1" x14ac:dyDescent="0.25">
      <c r="A28" s="459" t="s">
        <v>13</v>
      </c>
      <c r="B28" s="460"/>
      <c r="C28" s="460"/>
      <c r="D28" s="461"/>
      <c r="E28" s="486"/>
    </row>
    <row r="30" spans="1:6" ht="15.75" x14ac:dyDescent="0.25">
      <c r="A30" s="442" t="s">
        <v>14</v>
      </c>
      <c r="B30" s="443"/>
      <c r="C30" s="443"/>
      <c r="D30" s="443"/>
      <c r="E30" s="443"/>
    </row>
    <row r="31" spans="1:6" x14ac:dyDescent="0.2">
      <c r="A31" s="462"/>
    </row>
    <row r="32" spans="1:6" ht="22.5" x14ac:dyDescent="0.2">
      <c r="A32" s="1243" t="s">
        <v>22</v>
      </c>
      <c r="B32" s="1243"/>
      <c r="C32" s="622" t="s">
        <v>15</v>
      </c>
      <c r="D32" s="621" t="s">
        <v>939</v>
      </c>
      <c r="E32" s="622" t="s">
        <v>940</v>
      </c>
    </row>
    <row r="33" spans="1:5" x14ac:dyDescent="0.2">
      <c r="A33" s="1334" t="s">
        <v>455</v>
      </c>
      <c r="B33" s="1335"/>
      <c r="C33" s="439" t="s">
        <v>456</v>
      </c>
      <c r="D33" s="470" t="s">
        <v>257</v>
      </c>
      <c r="E33" s="375">
        <v>17</v>
      </c>
    </row>
    <row r="34" spans="1:5" ht="33.75" x14ac:dyDescent="0.2">
      <c r="A34" s="1335"/>
      <c r="B34" s="1335"/>
      <c r="C34" s="352" t="s">
        <v>457</v>
      </c>
      <c r="D34" s="470" t="s">
        <v>941</v>
      </c>
      <c r="E34" s="375">
        <v>332</v>
      </c>
    </row>
    <row r="35" spans="1:5" x14ac:dyDescent="0.2">
      <c r="E35" s="466"/>
    </row>
    <row r="36" spans="1:5" ht="13.5" thickBot="1" x14ac:dyDescent="0.25">
      <c r="A36" s="467" t="s">
        <v>16</v>
      </c>
      <c r="C36" s="466"/>
      <c r="D36" s="466"/>
      <c r="E36" s="466"/>
    </row>
    <row r="37" spans="1:5" ht="117.75" customHeight="1" thickBot="1" x14ac:dyDescent="0.25">
      <c r="A37" s="468" t="s">
        <v>17</v>
      </c>
      <c r="B37" s="1221" t="s">
        <v>942</v>
      </c>
      <c r="C37" s="1222"/>
      <c r="D37" s="1222"/>
      <c r="E37" s="1223"/>
    </row>
    <row r="38" spans="1:5" ht="13.5" thickBot="1" x14ac:dyDescent="0.25"/>
    <row r="39" spans="1:5" ht="24.75" thickBot="1" x14ac:dyDescent="0.25">
      <c r="A39" s="468" t="s">
        <v>259</v>
      </c>
      <c r="B39" s="1224" t="s">
        <v>458</v>
      </c>
      <c r="C39" s="1224"/>
      <c r="D39" s="1224"/>
      <c r="E39" s="1225"/>
    </row>
  </sheetData>
  <mergeCells count="14">
    <mergeCell ref="C9:E9"/>
    <mergeCell ref="B37:E37"/>
    <mergeCell ref="B39:E39"/>
    <mergeCell ref="C11:D11"/>
    <mergeCell ref="C12:D12"/>
    <mergeCell ref="C13:D13"/>
    <mergeCell ref="C14:D14"/>
    <mergeCell ref="A32:B32"/>
    <mergeCell ref="A33:B34"/>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38"/>
  <sheetViews>
    <sheetView workbookViewId="0">
      <selection activeCell="E40" sqref="E40"/>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26" t="s">
        <v>3</v>
      </c>
      <c r="E3" s="1234"/>
    </row>
    <row r="4" spans="1:6" ht="13.5" thickBot="1" x14ac:dyDescent="0.25">
      <c r="A4" s="447" t="s">
        <v>0</v>
      </c>
      <c r="B4" s="3"/>
      <c r="C4" s="280" t="s">
        <v>245</v>
      </c>
      <c r="D4" s="1054" t="s">
        <v>246</v>
      </c>
      <c r="E4" s="1233"/>
    </row>
    <row r="5" spans="1:6" ht="13.5" thickBot="1" x14ac:dyDescent="0.25">
      <c r="A5" s="448" t="s">
        <v>27</v>
      </c>
      <c r="B5" s="3"/>
      <c r="C5" s="413" t="s">
        <v>463</v>
      </c>
      <c r="D5" s="1119" t="s">
        <v>452</v>
      </c>
      <c r="E5" s="1121"/>
    </row>
    <row r="6" spans="1:6" ht="13.5" thickBot="1" x14ac:dyDescent="0.25">
      <c r="A6" s="449"/>
      <c r="B6" s="3"/>
      <c r="C6" s="3"/>
      <c r="D6" s="3"/>
      <c r="E6" s="3"/>
    </row>
    <row r="7" spans="1:6" ht="13.5" thickBot="1" x14ac:dyDescent="0.25">
      <c r="A7" s="447" t="s">
        <v>21</v>
      </c>
      <c r="B7" s="3"/>
      <c r="C7" s="1215" t="s">
        <v>453</v>
      </c>
      <c r="D7" s="1216"/>
      <c r="E7" s="1217"/>
    </row>
    <row r="8" spans="1:6" ht="13.5" thickBot="1" x14ac:dyDescent="0.25">
      <c r="A8" s="448" t="s">
        <v>42</v>
      </c>
      <c r="B8" s="3"/>
      <c r="C8" s="1054" t="s">
        <v>454</v>
      </c>
      <c r="D8" s="1055"/>
      <c r="E8" s="1233"/>
    </row>
    <row r="9" spans="1:6" ht="13.5" thickBot="1" x14ac:dyDescent="0.25">
      <c r="A9" s="448" t="s">
        <v>26</v>
      </c>
      <c r="B9" s="3"/>
      <c r="C9" s="1240" t="s">
        <v>444</v>
      </c>
      <c r="D9" s="1241"/>
      <c r="E9" s="1242"/>
    </row>
    <row r="10" spans="1:6" ht="13.5" thickBot="1" x14ac:dyDescent="0.25">
      <c r="A10" s="449"/>
      <c r="B10" s="3"/>
      <c r="C10" s="3"/>
      <c r="D10" s="3"/>
      <c r="E10" s="3"/>
    </row>
    <row r="11" spans="1:6" ht="13.5" thickBot="1" x14ac:dyDescent="0.25">
      <c r="A11" s="449"/>
      <c r="B11" s="3"/>
      <c r="C11" s="1226" t="s">
        <v>682</v>
      </c>
      <c r="D11" s="1227"/>
      <c r="E11" s="3"/>
    </row>
    <row r="12" spans="1:6" ht="13.5" thickBot="1" x14ac:dyDescent="0.25">
      <c r="A12" s="450" t="s">
        <v>2</v>
      </c>
      <c r="B12" s="3"/>
      <c r="C12" s="1228">
        <v>10</v>
      </c>
      <c r="D12" s="1229"/>
      <c r="E12" s="3"/>
    </row>
    <row r="13" spans="1:6" ht="13.5" thickBot="1" x14ac:dyDescent="0.25">
      <c r="A13" s="447" t="s">
        <v>20</v>
      </c>
      <c r="B13" s="3"/>
      <c r="C13" s="1228">
        <v>16.736000000000001</v>
      </c>
      <c r="D13" s="1229"/>
      <c r="E13" s="451"/>
    </row>
    <row r="14" spans="1:6" ht="13.5" thickBot="1" x14ac:dyDescent="0.25">
      <c r="A14" s="448" t="s">
        <v>1</v>
      </c>
      <c r="B14" s="3"/>
      <c r="C14" s="1230">
        <v>1.05</v>
      </c>
      <c r="D14" s="1231"/>
      <c r="E14" s="3"/>
    </row>
    <row r="15" spans="1:6" ht="13.5" thickBot="1" x14ac:dyDescent="0.25">
      <c r="A15" s="452"/>
      <c r="B15" s="3"/>
      <c r="C15" s="12"/>
      <c r="D15" s="12"/>
      <c r="E15" s="11"/>
    </row>
    <row r="16" spans="1:6" ht="13.5" thickBot="1" x14ac:dyDescent="0.25">
      <c r="A16" s="447" t="s">
        <v>18</v>
      </c>
      <c r="B16" s="11"/>
      <c r="C16" s="9" t="s">
        <v>986</v>
      </c>
      <c r="D16" s="8"/>
      <c r="E16" s="53"/>
      <c r="F16" s="227"/>
    </row>
    <row r="17" spans="1:5" ht="13.5" thickBot="1" x14ac:dyDescent="0.25">
      <c r="A17" s="448" t="s">
        <v>19</v>
      </c>
      <c r="B17" s="3"/>
      <c r="C17" s="679" t="s">
        <v>987</v>
      </c>
      <c r="D17" s="538"/>
      <c r="E17" s="500"/>
    </row>
    <row r="20" spans="1:5" ht="15.75" x14ac:dyDescent="0.25">
      <c r="A20" s="442" t="s">
        <v>5</v>
      </c>
      <c r="B20" s="442"/>
      <c r="C20" s="443"/>
      <c r="D20" s="443"/>
      <c r="E20" s="443"/>
    </row>
    <row r="21" spans="1:5" ht="15.75" x14ac:dyDescent="0.25">
      <c r="A21" s="444"/>
      <c r="C21" s="7"/>
      <c r="D21" s="7"/>
      <c r="E21" s="7"/>
    </row>
    <row r="22" spans="1:5" x14ac:dyDescent="0.2">
      <c r="A22" s="510" t="s">
        <v>23</v>
      </c>
      <c r="B22" s="454" t="s">
        <v>6</v>
      </c>
      <c r="C22" s="454" t="s">
        <v>8</v>
      </c>
      <c r="D22" s="454" t="s">
        <v>9</v>
      </c>
      <c r="E22" s="455" t="s">
        <v>10</v>
      </c>
    </row>
    <row r="23" spans="1:5" x14ac:dyDescent="0.2">
      <c r="A23" s="512"/>
      <c r="B23" s="22">
        <v>610</v>
      </c>
      <c r="C23" s="22" t="s">
        <v>495</v>
      </c>
      <c r="D23" s="515">
        <v>10000</v>
      </c>
      <c r="E23" s="515">
        <v>100</v>
      </c>
    </row>
    <row r="24" spans="1:5" x14ac:dyDescent="0.2">
      <c r="A24" s="512"/>
      <c r="B24" s="22">
        <v>620</v>
      </c>
      <c r="C24" s="514" t="s">
        <v>57</v>
      </c>
      <c r="D24" s="515">
        <v>0</v>
      </c>
      <c r="E24" s="515">
        <v>0</v>
      </c>
    </row>
    <row r="25" spans="1:5" ht="13.5" thickBot="1" x14ac:dyDescent="0.25">
      <c r="A25" s="516"/>
      <c r="B25" s="237">
        <v>630</v>
      </c>
      <c r="C25" s="517" t="s">
        <v>55</v>
      </c>
      <c r="D25" s="518">
        <v>6736</v>
      </c>
      <c r="E25" s="518">
        <v>950</v>
      </c>
    </row>
    <row r="26" spans="1:5" ht="13.5" thickBot="1" x14ac:dyDescent="0.25">
      <c r="A26" s="23" t="s">
        <v>11</v>
      </c>
      <c r="B26" s="519"/>
      <c r="C26" s="519"/>
      <c r="D26" s="520">
        <f>SUM(D23:D25)</f>
        <v>16736</v>
      </c>
      <c r="E26" s="521">
        <f>SUM(E23:E25)</f>
        <v>1050</v>
      </c>
    </row>
    <row r="27" spans="1:5" ht="13.5" thickBot="1" x14ac:dyDescent="0.25">
      <c r="A27" s="459" t="s">
        <v>13</v>
      </c>
      <c r="B27" s="460"/>
      <c r="C27" s="460"/>
      <c r="D27" s="461">
        <f>D26</f>
        <v>16736</v>
      </c>
      <c r="E27" s="486">
        <f>E26</f>
        <v>1050</v>
      </c>
    </row>
    <row r="28" spans="1:5" x14ac:dyDescent="0.2">
      <c r="E28" t="s">
        <v>496</v>
      </c>
    </row>
    <row r="29" spans="1:5" ht="15.75" x14ac:dyDescent="0.25">
      <c r="A29" s="442" t="s">
        <v>14</v>
      </c>
      <c r="B29" s="443"/>
      <c r="C29" s="443"/>
      <c r="D29" s="443"/>
      <c r="E29" s="443"/>
    </row>
    <row r="30" spans="1:5" x14ac:dyDescent="0.2">
      <c r="A30" s="462"/>
    </row>
    <row r="31" spans="1:5" ht="22.5" x14ac:dyDescent="0.2">
      <c r="A31" s="1232" t="s">
        <v>22</v>
      </c>
      <c r="B31" s="1232"/>
      <c r="C31" s="464" t="s">
        <v>15</v>
      </c>
      <c r="D31" s="463" t="s">
        <v>939</v>
      </c>
      <c r="E31" s="464" t="s">
        <v>940</v>
      </c>
    </row>
    <row r="32" spans="1:5" x14ac:dyDescent="0.2">
      <c r="A32" s="1334" t="s">
        <v>455</v>
      </c>
      <c r="B32" s="1335"/>
      <c r="C32" s="439" t="s">
        <v>456</v>
      </c>
      <c r="D32" s="440">
        <v>20</v>
      </c>
      <c r="E32" s="440">
        <v>30</v>
      </c>
    </row>
    <row r="33" spans="1:5" ht="33.75" x14ac:dyDescent="0.2">
      <c r="A33" s="1335"/>
      <c r="B33" s="1335"/>
      <c r="C33" s="352" t="s">
        <v>457</v>
      </c>
      <c r="D33" s="465">
        <v>523</v>
      </c>
      <c r="E33" s="465">
        <v>523</v>
      </c>
    </row>
    <row r="34" spans="1:5" x14ac:dyDescent="0.2">
      <c r="E34" s="466"/>
    </row>
    <row r="35" spans="1:5" ht="13.5" thickBot="1" x14ac:dyDescent="0.25">
      <c r="A35" s="467" t="s">
        <v>16</v>
      </c>
      <c r="C35" s="466"/>
      <c r="D35" s="466"/>
      <c r="E35" s="466"/>
    </row>
    <row r="36" spans="1:5" ht="84.75" thickBot="1" x14ac:dyDescent="0.25">
      <c r="A36" s="468" t="s">
        <v>17</v>
      </c>
      <c r="B36" s="1221" t="s">
        <v>996</v>
      </c>
      <c r="C36" s="1222"/>
      <c r="D36" s="1222"/>
      <c r="E36" s="1223"/>
    </row>
    <row r="37" spans="1:5" ht="13.5" thickBot="1" x14ac:dyDescent="0.25"/>
    <row r="38" spans="1:5" ht="24.75" thickBot="1" x14ac:dyDescent="0.25">
      <c r="A38" s="468" t="s">
        <v>259</v>
      </c>
      <c r="B38" s="1224" t="s">
        <v>458</v>
      </c>
      <c r="C38" s="1224"/>
      <c r="D38" s="1224"/>
      <c r="E38" s="1225"/>
    </row>
  </sheetData>
  <mergeCells count="14">
    <mergeCell ref="C9:E9"/>
    <mergeCell ref="B36:E36"/>
    <mergeCell ref="B38:E38"/>
    <mergeCell ref="C11:D11"/>
    <mergeCell ref="C12:D12"/>
    <mergeCell ref="C13:D13"/>
    <mergeCell ref="C14:D14"/>
    <mergeCell ref="A31:B31"/>
    <mergeCell ref="A32:B33"/>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7"/>
  <sheetViews>
    <sheetView showGridLines="0" workbookViewId="0">
      <selection activeCell="B36" sqref="B36"/>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9</v>
      </c>
      <c r="D4" s="50" t="s">
        <v>323</v>
      </c>
      <c r="E4" s="51"/>
      <c r="F4" s="52"/>
    </row>
    <row r="5" spans="1:8" ht="13.5" thickBot="1" x14ac:dyDescent="0.25">
      <c r="A5" s="16" t="s">
        <v>663</v>
      </c>
      <c r="B5" s="3"/>
      <c r="C5" s="42" t="s">
        <v>324</v>
      </c>
      <c r="D5" s="36" t="s">
        <v>325</v>
      </c>
      <c r="E5" s="37"/>
      <c r="F5" s="38"/>
    </row>
    <row r="6" spans="1:8" ht="13.5" thickBot="1" x14ac:dyDescent="0.25">
      <c r="A6" s="4"/>
      <c r="B6" s="3"/>
      <c r="C6" s="3"/>
      <c r="D6" s="3"/>
      <c r="E6" s="3"/>
      <c r="F6" s="3"/>
    </row>
    <row r="7" spans="1:8" ht="13.5" thickBot="1" x14ac:dyDescent="0.25">
      <c r="A7" s="15" t="s">
        <v>21</v>
      </c>
      <c r="B7" s="3"/>
      <c r="C7" s="9" t="s">
        <v>327</v>
      </c>
      <c r="D7" s="8"/>
      <c r="E7" s="8"/>
      <c r="F7" s="53"/>
    </row>
    <row r="8" spans="1:8" ht="13.5" thickBot="1" x14ac:dyDescent="0.25">
      <c r="A8" s="16" t="s">
        <v>42</v>
      </c>
      <c r="B8" s="3"/>
      <c r="C8" s="778" t="s">
        <v>48</v>
      </c>
      <c r="D8" s="779"/>
      <c r="E8" s="779"/>
      <c r="F8" s="780"/>
    </row>
    <row r="9" spans="1:8" ht="13.5" thickBot="1" x14ac:dyDescent="0.25">
      <c r="A9" s="16" t="s">
        <v>26</v>
      </c>
      <c r="B9" s="3"/>
      <c r="C9" s="778" t="s">
        <v>326</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90.6</v>
      </c>
      <c r="D12" s="784"/>
      <c r="E12" s="3"/>
      <c r="F12" s="3"/>
    </row>
    <row r="13" spans="1:8" ht="13.5" thickBot="1" x14ac:dyDescent="0.25">
      <c r="A13" s="15" t="s">
        <v>20</v>
      </c>
      <c r="B13" s="3"/>
      <c r="C13" s="783">
        <v>60</v>
      </c>
      <c r="D13" s="784"/>
      <c r="E13" s="3"/>
      <c r="F13" s="3"/>
    </row>
    <row r="14" spans="1:8" ht="13.5" thickBot="1" x14ac:dyDescent="0.25">
      <c r="A14" s="16" t="s">
        <v>1</v>
      </c>
      <c r="B14" s="3"/>
      <c r="C14" s="783">
        <v>22.5</v>
      </c>
      <c r="D14" s="784"/>
      <c r="E14" s="3"/>
      <c r="F14" s="3"/>
    </row>
    <row r="15" spans="1:8" ht="3" customHeight="1" thickBot="1" x14ac:dyDescent="0.25">
      <c r="A15" s="10"/>
      <c r="B15" s="3"/>
      <c r="C15" s="12"/>
      <c r="D15" s="12"/>
      <c r="E15" s="11"/>
      <c r="F15" s="11"/>
    </row>
    <row r="16" spans="1:8" ht="13.5" thickBot="1" x14ac:dyDescent="0.25">
      <c r="A16" s="15" t="s">
        <v>18</v>
      </c>
      <c r="B16" s="11"/>
      <c r="C16" s="778" t="s">
        <v>1140</v>
      </c>
      <c r="D16" s="779"/>
      <c r="E16" s="779"/>
      <c r="F16" s="780"/>
    </row>
    <row r="17" spans="1:8" ht="13.5" thickBot="1" x14ac:dyDescent="0.25">
      <c r="A17" s="16" t="s">
        <v>19</v>
      </c>
      <c r="B17" s="3"/>
      <c r="C17" s="778" t="s">
        <v>1046</v>
      </c>
      <c r="D17" s="779"/>
      <c r="E17" s="779"/>
      <c r="F17" s="78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32"/>
      <c r="D22" s="22" t="s">
        <v>55</v>
      </c>
      <c r="E22" s="55">
        <v>600</v>
      </c>
      <c r="F22" s="55">
        <v>0</v>
      </c>
    </row>
    <row r="23" spans="1:8" ht="13.5" thickBot="1" x14ac:dyDescent="0.25">
      <c r="A23" s="22"/>
      <c r="B23" s="62">
        <v>640</v>
      </c>
      <c r="C23" s="32"/>
      <c r="D23" s="22" t="s">
        <v>56</v>
      </c>
      <c r="E23" s="55">
        <v>60000</v>
      </c>
      <c r="F23" s="55">
        <v>22500</v>
      </c>
    </row>
    <row r="24" spans="1:8" ht="13.5" thickBot="1" x14ac:dyDescent="0.25">
      <c r="A24" s="23" t="s">
        <v>11</v>
      </c>
      <c r="B24" s="24"/>
      <c r="C24" s="24"/>
      <c r="D24" s="24"/>
      <c r="E24" s="61">
        <f>SUM(E22:E23)</f>
        <v>60600</v>
      </c>
      <c r="F24" s="61">
        <f>SUM(F22:F23)</f>
        <v>22500</v>
      </c>
    </row>
    <row r="25" spans="1:8" ht="13.5" thickBot="1" x14ac:dyDescent="0.25">
      <c r="A25" s="33" t="s">
        <v>12</v>
      </c>
      <c r="B25" s="31"/>
      <c r="C25" s="31"/>
      <c r="D25" s="31"/>
      <c r="E25" s="56"/>
      <c r="F25" s="57"/>
    </row>
    <row r="26" spans="1:8" ht="13.5" thickBot="1" x14ac:dyDescent="0.25">
      <c r="A26" s="26" t="s">
        <v>13</v>
      </c>
      <c r="B26" s="24"/>
      <c r="C26" s="24"/>
      <c r="D26" s="24"/>
      <c r="E26" s="58">
        <f>E25+E24</f>
        <v>60600</v>
      </c>
      <c r="F26" s="58">
        <f>F25+F24</f>
        <v>22500</v>
      </c>
    </row>
    <row r="27" spans="1:8" ht="7.5" customHeight="1" x14ac:dyDescent="0.2"/>
    <row r="28" spans="1:8" hidden="1" x14ac:dyDescent="0.2"/>
    <row r="29" spans="1:8" ht="15.75" x14ac:dyDescent="0.25">
      <c r="A29" s="13" t="s">
        <v>14</v>
      </c>
      <c r="B29" s="14"/>
      <c r="C29" s="14"/>
      <c r="D29" s="14"/>
      <c r="E29" s="14"/>
      <c r="F29" s="14"/>
      <c r="G29" s="47"/>
      <c r="H29" s="47"/>
    </row>
    <row r="30" spans="1:8" ht="6" customHeight="1" x14ac:dyDescent="0.2">
      <c r="A30" s="1"/>
    </row>
    <row r="31" spans="1:8" ht="22.5" x14ac:dyDescent="0.2">
      <c r="A31" s="795" t="s">
        <v>22</v>
      </c>
      <c r="B31" s="796"/>
      <c r="C31" s="797"/>
      <c r="D31" s="174" t="s">
        <v>15</v>
      </c>
      <c r="E31" s="29" t="s">
        <v>910</v>
      </c>
      <c r="F31" s="29" t="s">
        <v>934</v>
      </c>
    </row>
    <row r="32" spans="1:8" ht="57.75" customHeight="1" x14ac:dyDescent="0.2">
      <c r="A32" s="788" t="s">
        <v>383</v>
      </c>
      <c r="B32" s="789"/>
      <c r="C32" s="790"/>
      <c r="D32" s="45" t="s">
        <v>633</v>
      </c>
      <c r="E32" s="44" t="s">
        <v>388</v>
      </c>
      <c r="F32" s="44" t="s">
        <v>1141</v>
      </c>
    </row>
    <row r="33" spans="1:8" ht="55.5" customHeight="1" x14ac:dyDescent="0.2">
      <c r="A33" s="791"/>
      <c r="B33" s="792"/>
      <c r="C33" s="793"/>
      <c r="D33" s="45" t="s">
        <v>328</v>
      </c>
      <c r="E33" s="44">
        <v>1</v>
      </c>
      <c r="F33" s="44">
        <v>0</v>
      </c>
    </row>
    <row r="34" spans="1:8" ht="27.75" customHeight="1" x14ac:dyDescent="0.2">
      <c r="A34" s="6" t="s">
        <v>16</v>
      </c>
      <c r="E34" s="20"/>
      <c r="F34" s="20"/>
    </row>
    <row r="35" spans="1:8" ht="99" customHeight="1" x14ac:dyDescent="0.2">
      <c r="A35" s="34" t="s">
        <v>17</v>
      </c>
      <c r="B35" s="785" t="s">
        <v>1162</v>
      </c>
      <c r="C35" s="786"/>
      <c r="D35" s="786"/>
      <c r="E35" s="786"/>
      <c r="F35" s="787"/>
      <c r="G35" s="19"/>
      <c r="H35" s="19"/>
    </row>
    <row r="36" spans="1:8" ht="21.75" customHeight="1" x14ac:dyDescent="0.2"/>
    <row r="37" spans="1:8" ht="28.5" customHeight="1" x14ac:dyDescent="0.2">
      <c r="A37" s="34" t="s">
        <v>29</v>
      </c>
      <c r="B37" s="902"/>
      <c r="C37" s="903"/>
      <c r="D37" s="903"/>
      <c r="E37" s="903"/>
      <c r="F37" s="904"/>
    </row>
  </sheetData>
  <mergeCells count="12">
    <mergeCell ref="C14:D14"/>
    <mergeCell ref="C8:F8"/>
    <mergeCell ref="C9:F9"/>
    <mergeCell ref="C11:D11"/>
    <mergeCell ref="C12:D12"/>
    <mergeCell ref="C13:D13"/>
    <mergeCell ref="B35:F35"/>
    <mergeCell ref="B37:F37"/>
    <mergeCell ref="C16:F16"/>
    <mergeCell ref="C17:F17"/>
    <mergeCell ref="A31:C31"/>
    <mergeCell ref="A32:C33"/>
  </mergeCells>
  <pageMargins left="0.7" right="0.7" top="0.75" bottom="0.75" header="0.3" footer="0.3"/>
  <pageSetup paperSize="9" scale="94" fitToHeight="0"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7"/>
  <sheetViews>
    <sheetView showGridLines="0" workbookViewId="0">
      <selection activeCell="D36" sqref="D36"/>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9</v>
      </c>
      <c r="D4" s="50" t="s">
        <v>323</v>
      </c>
      <c r="E4" s="51"/>
      <c r="F4" s="52"/>
    </row>
    <row r="5" spans="1:8" ht="13.5" thickBot="1" x14ac:dyDescent="0.25">
      <c r="A5" s="16" t="s">
        <v>663</v>
      </c>
      <c r="B5" s="3"/>
      <c r="C5" s="42" t="s">
        <v>627</v>
      </c>
      <c r="D5" s="36" t="s">
        <v>628</v>
      </c>
      <c r="E5" s="37"/>
      <c r="F5" s="38"/>
    </row>
    <row r="6" spans="1:8" ht="13.5" thickBot="1" x14ac:dyDescent="0.25">
      <c r="A6" s="4"/>
      <c r="B6" s="3"/>
      <c r="C6" s="3"/>
      <c r="D6" s="3"/>
      <c r="E6" s="3"/>
      <c r="F6" s="3"/>
    </row>
    <row r="7" spans="1:8" ht="13.5" thickBot="1" x14ac:dyDescent="0.25">
      <c r="A7" s="15" t="s">
        <v>21</v>
      </c>
      <c r="B7" s="3"/>
      <c r="C7" s="9" t="s">
        <v>327</v>
      </c>
      <c r="D7" s="8"/>
      <c r="E7" s="8"/>
      <c r="F7" s="53"/>
    </row>
    <row r="8" spans="1:8" ht="13.5" thickBot="1" x14ac:dyDescent="0.25">
      <c r="A8" s="16" t="s">
        <v>42</v>
      </c>
      <c r="B8" s="3"/>
      <c r="C8" s="778" t="s">
        <v>48</v>
      </c>
      <c r="D8" s="779"/>
      <c r="E8" s="779"/>
      <c r="F8" s="780"/>
    </row>
    <row r="9" spans="1:8" ht="13.5" thickBot="1" x14ac:dyDescent="0.25">
      <c r="A9" s="16" t="s">
        <v>26</v>
      </c>
      <c r="B9" s="3"/>
      <c r="C9" s="778" t="s">
        <v>632</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33.799999999999997</v>
      </c>
      <c r="D12" s="784"/>
      <c r="E12" s="3"/>
      <c r="F12" s="3"/>
    </row>
    <row r="13" spans="1:8" ht="13.5" thickBot="1" x14ac:dyDescent="0.25">
      <c r="A13" s="15" t="s">
        <v>20</v>
      </c>
      <c r="B13" s="3"/>
      <c r="C13" s="783">
        <v>33.799999999999997</v>
      </c>
      <c r="D13" s="784"/>
      <c r="E13" s="3"/>
      <c r="F13" s="3"/>
    </row>
    <row r="14" spans="1:8" ht="13.5" thickBot="1" x14ac:dyDescent="0.25">
      <c r="A14" s="16" t="s">
        <v>1</v>
      </c>
      <c r="B14" s="3"/>
      <c r="C14" s="783">
        <v>16.899999999999999</v>
      </c>
      <c r="D14" s="784"/>
      <c r="E14" s="3"/>
      <c r="F14" s="3"/>
    </row>
    <row r="15" spans="1:8" ht="3" customHeight="1" thickBot="1" x14ac:dyDescent="0.25">
      <c r="A15" s="10"/>
      <c r="B15" s="3"/>
      <c r="C15" s="12"/>
      <c r="D15" s="12"/>
      <c r="E15" s="11"/>
      <c r="F15" s="11"/>
    </row>
    <row r="16" spans="1:8" ht="13.5" thickBot="1" x14ac:dyDescent="0.25">
      <c r="A16" s="15" t="s">
        <v>18</v>
      </c>
      <c r="B16" s="11"/>
      <c r="C16" s="778" t="s">
        <v>1123</v>
      </c>
      <c r="D16" s="779"/>
      <c r="E16" s="779"/>
      <c r="F16" s="780"/>
    </row>
    <row r="17" spans="1:8" ht="13.5" thickBot="1" x14ac:dyDescent="0.25">
      <c r="A17" s="16" t="s">
        <v>19</v>
      </c>
      <c r="B17" s="3"/>
      <c r="C17" s="778" t="s">
        <v>1046</v>
      </c>
      <c r="D17" s="779"/>
      <c r="E17" s="779"/>
      <c r="F17" s="78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32"/>
      <c r="D22" s="22" t="s">
        <v>55</v>
      </c>
      <c r="E22" s="55">
        <v>0</v>
      </c>
      <c r="F22" s="55">
        <v>0</v>
      </c>
    </row>
    <row r="23" spans="1:8" ht="13.5" thickBot="1" x14ac:dyDescent="0.25">
      <c r="A23" s="22"/>
      <c r="B23" s="62">
        <v>640</v>
      </c>
      <c r="C23" s="32"/>
      <c r="D23" s="22" t="s">
        <v>56</v>
      </c>
      <c r="E23" s="55">
        <v>33800</v>
      </c>
      <c r="F23" s="55">
        <v>16900.04</v>
      </c>
    </row>
    <row r="24" spans="1:8" ht="13.5" thickBot="1" x14ac:dyDescent="0.25">
      <c r="A24" s="23" t="s">
        <v>11</v>
      </c>
      <c r="B24" s="24"/>
      <c r="C24" s="24"/>
      <c r="D24" s="24"/>
      <c r="E24" s="61">
        <f>SUM(E22:E23)</f>
        <v>33800</v>
      </c>
      <c r="F24" s="61">
        <f>SUM(F22:F23)</f>
        <v>16900.04</v>
      </c>
    </row>
    <row r="25" spans="1:8" ht="13.5" thickBot="1" x14ac:dyDescent="0.25">
      <c r="A25" s="237"/>
      <c r="B25" s="137">
        <v>717</v>
      </c>
      <c r="C25" s="599"/>
      <c r="D25" s="237" t="s">
        <v>629</v>
      </c>
      <c r="E25" s="236"/>
      <c r="F25" s="236">
        <v>0</v>
      </c>
    </row>
    <row r="26" spans="1:8" ht="13.5" thickBot="1" x14ac:dyDescent="0.25">
      <c r="A26" s="23" t="s">
        <v>12</v>
      </c>
      <c r="B26" s="24"/>
      <c r="C26" s="24"/>
      <c r="D26" s="24"/>
      <c r="E26" s="60">
        <f>E25</f>
        <v>0</v>
      </c>
      <c r="F26" s="61">
        <f>F25</f>
        <v>0</v>
      </c>
    </row>
    <row r="27" spans="1:8" ht="13.5" thickBot="1" x14ac:dyDescent="0.25">
      <c r="A27" s="26" t="s">
        <v>13</v>
      </c>
      <c r="B27" s="24"/>
      <c r="C27" s="24"/>
      <c r="D27" s="24"/>
      <c r="E27" s="58">
        <f>E26+E24</f>
        <v>33800</v>
      </c>
      <c r="F27" s="58">
        <f>F26+F24</f>
        <v>16900.04</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795" t="s">
        <v>22</v>
      </c>
      <c r="B32" s="796"/>
      <c r="C32" s="797"/>
      <c r="D32" s="174" t="s">
        <v>15</v>
      </c>
      <c r="E32" s="29" t="s">
        <v>910</v>
      </c>
      <c r="F32" s="29" t="s">
        <v>934</v>
      </c>
    </row>
    <row r="33" spans="1:8" ht="57.75" customHeight="1" x14ac:dyDescent="0.2">
      <c r="A33" s="794" t="s">
        <v>630</v>
      </c>
      <c r="B33" s="794"/>
      <c r="C33" s="794"/>
      <c r="D33" s="45" t="s">
        <v>631</v>
      </c>
      <c r="E33" s="44">
        <v>12</v>
      </c>
      <c r="F33" s="44">
        <v>6</v>
      </c>
    </row>
    <row r="34" spans="1:8" ht="27.75" customHeight="1" x14ac:dyDescent="0.2">
      <c r="A34" s="6" t="s">
        <v>16</v>
      </c>
      <c r="E34" s="20"/>
      <c r="F34" s="20"/>
    </row>
    <row r="35" spans="1:8" ht="84.75" customHeight="1" x14ac:dyDescent="0.2">
      <c r="A35" s="411" t="s">
        <v>17</v>
      </c>
      <c r="B35" s="785" t="s">
        <v>1139</v>
      </c>
      <c r="C35" s="786"/>
      <c r="D35" s="786"/>
      <c r="E35" s="786"/>
      <c r="F35" s="787"/>
      <c r="G35" s="19"/>
      <c r="H35" s="19"/>
    </row>
    <row r="36" spans="1:8" ht="21.75" customHeight="1" x14ac:dyDescent="0.2"/>
    <row r="37" spans="1:8" ht="28.5" customHeight="1" x14ac:dyDescent="0.2">
      <c r="A37" s="34" t="s">
        <v>29</v>
      </c>
      <c r="B37" s="902"/>
      <c r="C37" s="903"/>
      <c r="D37" s="903"/>
      <c r="E37" s="903"/>
      <c r="F37" s="904"/>
    </row>
  </sheetData>
  <mergeCells count="12">
    <mergeCell ref="B35:F35"/>
    <mergeCell ref="B37:F37"/>
    <mergeCell ref="C14:D14"/>
    <mergeCell ref="C16:F16"/>
    <mergeCell ref="C17:F17"/>
    <mergeCell ref="A32:C32"/>
    <mergeCell ref="A33:C33"/>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41"/>
  <sheetViews>
    <sheetView showGridLines="0" workbookViewId="0">
      <selection activeCell="B40" sqref="B40"/>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467</v>
      </c>
      <c r="E4" s="51"/>
      <c r="F4" s="52"/>
    </row>
    <row r="5" spans="1:8" ht="13.5" thickBot="1" x14ac:dyDescent="0.25">
      <c r="A5" s="16" t="s">
        <v>663</v>
      </c>
      <c r="B5" s="3"/>
      <c r="C5" s="42" t="s">
        <v>468</v>
      </c>
      <c r="D5" s="36" t="s">
        <v>471</v>
      </c>
      <c r="E5" s="37"/>
      <c r="F5" s="38"/>
    </row>
    <row r="6" spans="1:8" ht="13.5" thickBot="1" x14ac:dyDescent="0.25">
      <c r="A6" s="4"/>
      <c r="B6" s="3"/>
      <c r="C6" s="3"/>
      <c r="D6" s="3"/>
      <c r="E6" s="3"/>
      <c r="F6" s="3"/>
    </row>
    <row r="7" spans="1:8" ht="13.5" thickBot="1" x14ac:dyDescent="0.25">
      <c r="A7" s="15" t="s">
        <v>21</v>
      </c>
      <c r="B7" s="3"/>
      <c r="C7" s="778" t="s">
        <v>48</v>
      </c>
      <c r="D7" s="779"/>
      <c r="E7" s="779"/>
      <c r="F7" s="780"/>
    </row>
    <row r="8" spans="1:8" ht="13.5" thickBot="1" x14ac:dyDescent="0.25">
      <c r="A8" s="16" t="s">
        <v>42</v>
      </c>
      <c r="B8" s="3"/>
      <c r="C8" s="778" t="s">
        <v>479</v>
      </c>
      <c r="D8" s="779"/>
      <c r="E8" s="779"/>
      <c r="F8" s="780"/>
    </row>
    <row r="9" spans="1:8" ht="13.5" thickBot="1" x14ac:dyDescent="0.25">
      <c r="A9" s="16" t="s">
        <v>26</v>
      </c>
      <c r="B9" s="3"/>
      <c r="C9" s="778" t="s">
        <v>469</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167.63200000000001</v>
      </c>
      <c r="D12" s="784"/>
      <c r="E12" s="3"/>
      <c r="F12" s="3"/>
    </row>
    <row r="13" spans="1:8" ht="13.5" thickBot="1" x14ac:dyDescent="0.25">
      <c r="A13" s="15" t="s">
        <v>20</v>
      </c>
      <c r="B13" s="3"/>
      <c r="C13" s="783">
        <v>277.74599999999998</v>
      </c>
      <c r="D13" s="784"/>
      <c r="E13" s="3"/>
      <c r="F13" s="3"/>
    </row>
    <row r="14" spans="1:8" ht="13.5" thickBot="1" x14ac:dyDescent="0.25">
      <c r="A14" s="16" t="s">
        <v>1</v>
      </c>
      <c r="B14" s="3"/>
      <c r="C14" s="783">
        <v>214.34899999999999</v>
      </c>
      <c r="D14" s="784"/>
      <c r="E14" s="3"/>
      <c r="F14" s="3"/>
    </row>
    <row r="15" spans="1:8" ht="3" customHeight="1" thickBot="1" x14ac:dyDescent="0.25">
      <c r="A15" s="10"/>
      <c r="B15" s="3"/>
      <c r="C15" s="12"/>
      <c r="D15" s="12"/>
      <c r="E15" s="11"/>
      <c r="F15" s="11"/>
    </row>
    <row r="16" spans="1:8" ht="13.5" thickBot="1" x14ac:dyDescent="0.25">
      <c r="A16" s="15" t="s">
        <v>18</v>
      </c>
      <c r="B16" s="11"/>
      <c r="C16" s="778" t="s">
        <v>1123</v>
      </c>
      <c r="D16" s="779"/>
      <c r="E16" s="779"/>
      <c r="F16" s="780"/>
    </row>
    <row r="17" spans="1:8" ht="13.5" thickBot="1" x14ac:dyDescent="0.25">
      <c r="A17" s="16" t="s">
        <v>19</v>
      </c>
      <c r="B17" s="3"/>
      <c r="C17" s="778" t="s">
        <v>1046</v>
      </c>
      <c r="D17" s="779"/>
      <c r="E17" s="779"/>
      <c r="F17" s="78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1025" t="s">
        <v>389</v>
      </c>
      <c r="B21" s="1026"/>
      <c r="C21" s="21" t="s">
        <v>7</v>
      </c>
      <c r="D21" s="21" t="s">
        <v>8</v>
      </c>
      <c r="E21" s="21" t="s">
        <v>9</v>
      </c>
      <c r="F21" s="21" t="s">
        <v>10</v>
      </c>
    </row>
    <row r="22" spans="1:8" x14ac:dyDescent="0.2">
      <c r="A22" s="44"/>
      <c r="B22" s="409"/>
      <c r="C22" s="22">
        <v>630</v>
      </c>
      <c r="D22" s="337" t="s">
        <v>55</v>
      </c>
      <c r="E22" s="55">
        <v>0</v>
      </c>
      <c r="F22" s="55">
        <v>38.74</v>
      </c>
    </row>
    <row r="23" spans="1:8" ht="13.5" thickBot="1" x14ac:dyDescent="0.25">
      <c r="A23" s="44" t="s">
        <v>471</v>
      </c>
      <c r="B23" s="409">
        <v>42745</v>
      </c>
      <c r="C23" s="22">
        <v>640</v>
      </c>
      <c r="D23" s="337" t="s">
        <v>66</v>
      </c>
      <c r="E23" s="55">
        <v>137312</v>
      </c>
      <c r="F23" s="55">
        <v>73876.02</v>
      </c>
    </row>
    <row r="24" spans="1:8" ht="13.5" thickBot="1" x14ac:dyDescent="0.25">
      <c r="A24" s="23" t="s">
        <v>11</v>
      </c>
      <c r="B24" s="477"/>
      <c r="C24" s="24"/>
      <c r="D24" s="478"/>
      <c r="E24" s="60">
        <f>E23</f>
        <v>137312</v>
      </c>
      <c r="F24" s="61">
        <f>F23+F22</f>
        <v>73914.760000000009</v>
      </c>
    </row>
    <row r="25" spans="1:8" x14ac:dyDescent="0.2">
      <c r="A25" s="491"/>
      <c r="B25" s="725"/>
      <c r="C25" s="408"/>
      <c r="D25" s="726"/>
      <c r="E25" s="254"/>
      <c r="F25" s="254"/>
    </row>
    <row r="26" spans="1:8" x14ac:dyDescent="0.2">
      <c r="A26" s="474"/>
      <c r="B26" s="475"/>
      <c r="C26" s="239"/>
      <c r="D26" s="476"/>
      <c r="E26" s="254"/>
      <c r="F26" s="254"/>
    </row>
    <row r="27" spans="1:8" x14ac:dyDescent="0.2">
      <c r="A27" s="410"/>
      <c r="B27" s="652"/>
      <c r="C27" s="22">
        <v>717</v>
      </c>
      <c r="D27" s="337" t="s">
        <v>723</v>
      </c>
      <c r="E27" s="55">
        <v>140434</v>
      </c>
      <c r="F27" s="55">
        <v>140434.79999999999</v>
      </c>
    </row>
    <row r="28" spans="1:8" ht="13.5" thickBot="1" x14ac:dyDescent="0.25">
      <c r="A28" s="33" t="s">
        <v>12</v>
      </c>
      <c r="B28" s="473"/>
      <c r="C28" s="31"/>
      <c r="D28" s="31"/>
      <c r="E28" s="356">
        <f>SUM(E25:E27)</f>
        <v>140434</v>
      </c>
      <c r="F28" s="356">
        <f>SUM(F25:F27)</f>
        <v>140434.79999999999</v>
      </c>
    </row>
    <row r="29" spans="1:8" ht="13.5" thickBot="1" x14ac:dyDescent="0.25">
      <c r="A29" s="26" t="s">
        <v>13</v>
      </c>
      <c r="B29" s="24"/>
      <c r="C29" s="24"/>
      <c r="D29" s="24"/>
      <c r="E29" s="58">
        <f>E24+E28</f>
        <v>277746</v>
      </c>
      <c r="F29" s="58">
        <f>F24+F28</f>
        <v>214349.56</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12" t="s">
        <v>22</v>
      </c>
      <c r="B34" s="812"/>
      <c r="C34" s="812"/>
      <c r="D34" s="174" t="s">
        <v>15</v>
      </c>
      <c r="E34" s="29" t="s">
        <v>910</v>
      </c>
      <c r="F34" s="29" t="s">
        <v>934</v>
      </c>
    </row>
    <row r="35" spans="1:8" ht="41.25" customHeight="1" x14ac:dyDescent="0.2">
      <c r="A35" s="816" t="s">
        <v>387</v>
      </c>
      <c r="B35" s="990"/>
      <c r="C35" s="817"/>
      <c r="D35" s="63" t="s">
        <v>470</v>
      </c>
      <c r="E35" s="44" t="s">
        <v>388</v>
      </c>
      <c r="F35" s="44" t="s">
        <v>494</v>
      </c>
    </row>
    <row r="36" spans="1:8" ht="12" customHeight="1" x14ac:dyDescent="0.2">
      <c r="A36" s="6" t="s">
        <v>16</v>
      </c>
      <c r="E36" s="20"/>
      <c r="F36" s="20"/>
    </row>
    <row r="37" spans="1:8" ht="94.5" customHeight="1" x14ac:dyDescent="0.2">
      <c r="A37" s="1336" t="s">
        <v>17</v>
      </c>
      <c r="B37" s="823" t="s">
        <v>1163</v>
      </c>
      <c r="C37" s="824"/>
      <c r="D37" s="824"/>
      <c r="E37" s="824"/>
      <c r="F37" s="825"/>
      <c r="G37" s="19"/>
      <c r="H37" s="19"/>
    </row>
    <row r="38" spans="1:8" ht="16.5" customHeight="1" x14ac:dyDescent="0.2">
      <c r="A38" s="1337"/>
      <c r="B38" s="826"/>
      <c r="C38" s="827"/>
      <c r="D38" s="827"/>
      <c r="E38" s="827"/>
      <c r="F38" s="828"/>
    </row>
    <row r="39" spans="1:8" s="7" customFormat="1" ht="12" customHeight="1" x14ac:dyDescent="0.2">
      <c r="A39" s="1338"/>
      <c r="B39" s="829"/>
      <c r="C39" s="830"/>
      <c r="D39" s="830"/>
      <c r="E39" s="830"/>
      <c r="F39" s="831"/>
    </row>
    <row r="41" spans="1:8" ht="24" x14ac:dyDescent="0.2">
      <c r="A41" s="99" t="s">
        <v>29</v>
      </c>
      <c r="B41" s="928"/>
      <c r="C41" s="928"/>
      <c r="D41" s="928"/>
      <c r="E41" s="928"/>
      <c r="F41" s="928"/>
    </row>
  </sheetData>
  <mergeCells count="15">
    <mergeCell ref="C7:F7"/>
    <mergeCell ref="C16:F16"/>
    <mergeCell ref="C17:F17"/>
    <mergeCell ref="A21:B21"/>
    <mergeCell ref="C8:F8"/>
    <mergeCell ref="C9:F9"/>
    <mergeCell ref="C11:D11"/>
    <mergeCell ref="C12:D12"/>
    <mergeCell ref="C13:D13"/>
    <mergeCell ref="C14:D14"/>
    <mergeCell ref="A34:C34"/>
    <mergeCell ref="A35:C35"/>
    <mergeCell ref="A37:A39"/>
    <mergeCell ref="B37:F39"/>
    <mergeCell ref="B41:F41"/>
  </mergeCells>
  <pageMargins left="0.7" right="0.7" top="0.75" bottom="0.75" header="0.3" footer="0.3"/>
  <pageSetup paperSize="9" scale="89" fitToHeight="0"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5"/>
  <sheetViews>
    <sheetView showGridLines="0" workbookViewId="0">
      <selection activeCell="F32" sqref="F32"/>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467</v>
      </c>
      <c r="E4" s="51"/>
      <c r="F4" s="52"/>
    </row>
    <row r="5" spans="1:8" ht="13.5" thickBot="1" x14ac:dyDescent="0.25">
      <c r="A5" s="16" t="s">
        <v>663</v>
      </c>
      <c r="B5" s="3"/>
      <c r="C5" s="42" t="s">
        <v>474</v>
      </c>
      <c r="D5" s="36" t="s">
        <v>480</v>
      </c>
      <c r="E5" s="37"/>
      <c r="F5" s="38"/>
    </row>
    <row r="6" spans="1:8" ht="13.5" thickBot="1" x14ac:dyDescent="0.25">
      <c r="A6" s="4"/>
      <c r="B6" s="3"/>
      <c r="C6" s="3"/>
      <c r="D6" s="3"/>
      <c r="E6" s="3"/>
      <c r="F6" s="3"/>
    </row>
    <row r="7" spans="1:8" ht="13.5" thickBot="1" x14ac:dyDescent="0.25">
      <c r="A7" s="15" t="s">
        <v>21</v>
      </c>
      <c r="B7" s="3"/>
      <c r="C7" s="9" t="s">
        <v>48</v>
      </c>
      <c r="D7" s="8"/>
      <c r="E7" s="8"/>
      <c r="F7" s="53"/>
    </row>
    <row r="8" spans="1:8" ht="13.5" thickBot="1" x14ac:dyDescent="0.25">
      <c r="A8" s="16" t="s">
        <v>42</v>
      </c>
      <c r="B8" s="3"/>
      <c r="C8" s="778" t="s">
        <v>48</v>
      </c>
      <c r="D8" s="779"/>
      <c r="E8" s="779"/>
      <c r="F8" s="780"/>
    </row>
    <row r="9" spans="1:8" ht="13.5" thickBot="1" x14ac:dyDescent="0.25">
      <c r="A9" s="16" t="s">
        <v>26</v>
      </c>
      <c r="B9" s="3"/>
      <c r="C9" s="778" t="s">
        <v>481</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90.85</v>
      </c>
      <c r="D12" s="784"/>
      <c r="E12" s="3"/>
      <c r="F12" s="3"/>
    </row>
    <row r="13" spans="1:8" ht="13.5" thickBot="1" x14ac:dyDescent="0.25">
      <c r="A13" s="15" t="s">
        <v>20</v>
      </c>
      <c r="B13" s="3"/>
      <c r="C13" s="783">
        <v>27.85</v>
      </c>
      <c r="D13" s="784"/>
      <c r="E13" s="3"/>
      <c r="F13" s="3"/>
    </row>
    <row r="14" spans="1:8" ht="13.5" thickBot="1" x14ac:dyDescent="0.25">
      <c r="A14" s="16" t="s">
        <v>1</v>
      </c>
      <c r="B14" s="3"/>
      <c r="C14" s="783">
        <v>8.0749999999999993</v>
      </c>
      <c r="D14" s="784"/>
      <c r="E14" s="3"/>
      <c r="F14" s="3"/>
    </row>
    <row r="15" spans="1:8" ht="3" customHeight="1" thickBot="1" x14ac:dyDescent="0.25">
      <c r="A15" s="10"/>
      <c r="B15" s="3"/>
      <c r="C15" s="12"/>
      <c r="D15" s="12"/>
      <c r="E15" s="11"/>
      <c r="F15" s="11"/>
    </row>
    <row r="16" spans="1:8" ht="13.5" thickBot="1" x14ac:dyDescent="0.25">
      <c r="A16" s="15" t="s">
        <v>18</v>
      </c>
      <c r="B16" s="11"/>
      <c r="C16" s="778" t="s">
        <v>1042</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640</v>
      </c>
      <c r="C22" s="32"/>
      <c r="D22" s="22" t="s">
        <v>56</v>
      </c>
      <c r="E22" s="55">
        <v>15850</v>
      </c>
      <c r="F22" s="55">
        <v>8075</v>
      </c>
    </row>
    <row r="23" spans="1:8" ht="13.5" thickBot="1" x14ac:dyDescent="0.25">
      <c r="A23" s="23" t="s">
        <v>11</v>
      </c>
      <c r="B23" s="24"/>
      <c r="C23" s="24"/>
      <c r="D23" s="24"/>
      <c r="E23" s="61">
        <f>SUM(E22:E22)</f>
        <v>15850</v>
      </c>
      <c r="F23" s="61">
        <f>SUM(F22:F22)</f>
        <v>8075</v>
      </c>
    </row>
    <row r="24" spans="1:8" ht="13.5" thickBot="1" x14ac:dyDescent="0.25">
      <c r="A24" s="33" t="s">
        <v>12</v>
      </c>
      <c r="B24" s="31"/>
      <c r="C24" s="31"/>
      <c r="D24" s="31"/>
      <c r="E24" s="56">
        <v>12000</v>
      </c>
      <c r="F24" s="57"/>
    </row>
    <row r="25" spans="1:8" ht="13.5" thickBot="1" x14ac:dyDescent="0.25">
      <c r="A25" s="26" t="s">
        <v>13</v>
      </c>
      <c r="B25" s="24"/>
      <c r="C25" s="24"/>
      <c r="D25" s="24"/>
      <c r="E25" s="58">
        <f>E24+E23</f>
        <v>27850</v>
      </c>
      <c r="F25" s="58">
        <f>F24+F23</f>
        <v>8075</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795" t="s">
        <v>22</v>
      </c>
      <c r="B30" s="796"/>
      <c r="C30" s="797"/>
      <c r="D30" s="174" t="s">
        <v>15</v>
      </c>
      <c r="E30" s="29" t="s">
        <v>910</v>
      </c>
      <c r="F30" s="29" t="s">
        <v>934</v>
      </c>
    </row>
    <row r="31" spans="1:8" ht="57.75" customHeight="1" x14ac:dyDescent="0.2">
      <c r="A31" s="794" t="s">
        <v>482</v>
      </c>
      <c r="B31" s="794"/>
      <c r="C31" s="794"/>
      <c r="D31" s="45" t="s">
        <v>483</v>
      </c>
      <c r="E31" s="44">
        <v>11</v>
      </c>
      <c r="F31" s="44">
        <v>17</v>
      </c>
    </row>
    <row r="32" spans="1:8" ht="27.75" customHeight="1" x14ac:dyDescent="0.2">
      <c r="A32" s="6" t="s">
        <v>16</v>
      </c>
      <c r="E32" s="20"/>
      <c r="F32" s="20"/>
    </row>
    <row r="33" spans="1:8" ht="84" x14ac:dyDescent="0.2">
      <c r="A33" s="34" t="s">
        <v>17</v>
      </c>
      <c r="B33" s="1142" t="s">
        <v>1175</v>
      </c>
      <c r="C33" s="1143"/>
      <c r="D33" s="1143"/>
      <c r="E33" s="1143"/>
      <c r="F33" s="1396"/>
      <c r="G33" s="19"/>
      <c r="H33" s="19"/>
    </row>
    <row r="34" spans="1:8" ht="10.5" customHeight="1" x14ac:dyDescent="0.2"/>
    <row r="35" spans="1:8" ht="28.5" customHeight="1" x14ac:dyDescent="0.2">
      <c r="A35" s="34" t="s">
        <v>29</v>
      </c>
      <c r="B35" s="785" t="s">
        <v>484</v>
      </c>
      <c r="C35" s="1339"/>
      <c r="D35" s="1339"/>
      <c r="E35" s="1339"/>
      <c r="F35" s="1340"/>
    </row>
  </sheetData>
  <mergeCells count="12">
    <mergeCell ref="B35:F35"/>
    <mergeCell ref="A31:C31"/>
    <mergeCell ref="C14:D14"/>
    <mergeCell ref="C16:F16"/>
    <mergeCell ref="C17:F17"/>
    <mergeCell ref="A30:C30"/>
    <mergeCell ref="B33:F33"/>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49"/>
  <sheetViews>
    <sheetView showGridLines="0" workbookViewId="0">
      <selection activeCell="B48" sqref="B48"/>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467</v>
      </c>
      <c r="E4" s="51"/>
      <c r="F4" s="52"/>
    </row>
    <row r="5" spans="1:8" ht="13.5" thickBot="1" x14ac:dyDescent="0.25">
      <c r="A5" s="1344" t="s">
        <v>663</v>
      </c>
      <c r="B5" s="3"/>
      <c r="C5" s="479" t="s">
        <v>472</v>
      </c>
      <c r="D5" s="660" t="s">
        <v>724</v>
      </c>
      <c r="E5" s="51"/>
      <c r="F5" s="52"/>
    </row>
    <row r="6" spans="1:8" ht="33" customHeight="1" thickBot="1" x14ac:dyDescent="0.25">
      <c r="A6" s="1345"/>
      <c r="B6" s="3"/>
      <c r="C6" s="479" t="s">
        <v>476</v>
      </c>
      <c r="D6" s="1347" t="s">
        <v>725</v>
      </c>
      <c r="E6" s="1348"/>
      <c r="F6" s="1349"/>
    </row>
    <row r="7" spans="1:8" ht="15" customHeight="1" thickBot="1" x14ac:dyDescent="0.25">
      <c r="A7" s="1346"/>
      <c r="B7" s="3"/>
      <c r="C7" s="479" t="s">
        <v>477</v>
      </c>
      <c r="D7" s="1347" t="s">
        <v>726</v>
      </c>
      <c r="E7" s="1348"/>
      <c r="F7" s="1349"/>
    </row>
    <row r="8" spans="1:8" ht="15" customHeight="1" thickBot="1" x14ac:dyDescent="0.25">
      <c r="A8" s="4"/>
      <c r="B8" s="3"/>
      <c r="C8" s="3"/>
      <c r="D8" s="3"/>
      <c r="E8" s="3"/>
      <c r="F8" s="3"/>
    </row>
    <row r="9" spans="1:8" ht="13.5" thickBot="1" x14ac:dyDescent="0.25">
      <c r="A9" s="15" t="s">
        <v>21</v>
      </c>
      <c r="B9" s="3"/>
      <c r="C9" s="9" t="s">
        <v>48</v>
      </c>
      <c r="D9" s="8"/>
      <c r="E9" s="8"/>
      <c r="F9" s="53"/>
    </row>
    <row r="10" spans="1:8" ht="13.5" thickBot="1" x14ac:dyDescent="0.25">
      <c r="A10" s="16" t="s">
        <v>42</v>
      </c>
      <c r="B10" s="3"/>
      <c r="C10" s="778" t="s">
        <v>475</v>
      </c>
      <c r="D10" s="779"/>
      <c r="E10" s="779"/>
      <c r="F10" s="780"/>
    </row>
    <row r="11" spans="1:8" ht="13.5" thickBot="1" x14ac:dyDescent="0.25">
      <c r="A11" s="16" t="s">
        <v>26</v>
      </c>
      <c r="B11" s="3"/>
      <c r="C11" s="778" t="s">
        <v>781</v>
      </c>
      <c r="D11" s="779"/>
      <c r="E11" s="779"/>
      <c r="F11" s="780"/>
    </row>
    <row r="12" spans="1:8" ht="8.25" customHeight="1" thickBot="1" x14ac:dyDescent="0.25">
      <c r="A12" s="4"/>
      <c r="B12" s="3"/>
      <c r="C12" s="3"/>
      <c r="D12" s="3"/>
      <c r="E12" s="3"/>
      <c r="F12" s="3"/>
    </row>
    <row r="13" spans="1:8" ht="13.5" thickBot="1" x14ac:dyDescent="0.25">
      <c r="A13" s="4"/>
      <c r="B13" s="3"/>
      <c r="C13" s="781" t="s">
        <v>28</v>
      </c>
      <c r="D13" s="782"/>
      <c r="E13" s="3"/>
      <c r="F13" s="3"/>
    </row>
    <row r="14" spans="1:8" ht="13.5" thickBot="1" x14ac:dyDescent="0.25">
      <c r="A14" s="18" t="s">
        <v>2</v>
      </c>
      <c r="B14" s="3"/>
      <c r="C14" s="1134">
        <v>533.71699999999998</v>
      </c>
      <c r="D14" s="1135"/>
      <c r="E14" s="3"/>
      <c r="F14" s="3"/>
    </row>
    <row r="15" spans="1:8" ht="13.5" thickBot="1" x14ac:dyDescent="0.25">
      <c r="A15" s="15" t="s">
        <v>20</v>
      </c>
      <c r="B15" s="3"/>
      <c r="C15" s="1134">
        <v>503.21699999999998</v>
      </c>
      <c r="D15" s="1135"/>
      <c r="E15" s="3"/>
      <c r="F15" s="3"/>
    </row>
    <row r="16" spans="1:8" ht="13.5" thickBot="1" x14ac:dyDescent="0.25">
      <c r="A16" s="16" t="s">
        <v>1</v>
      </c>
      <c r="B16" s="3"/>
      <c r="C16" s="783">
        <v>885.428</v>
      </c>
      <c r="D16" s="784"/>
      <c r="E16" s="3"/>
      <c r="F16" s="3"/>
    </row>
    <row r="17" spans="1:8" ht="3" customHeight="1" thickBot="1" x14ac:dyDescent="0.25">
      <c r="A17" s="10"/>
      <c r="B17" s="3"/>
      <c r="C17" s="12"/>
      <c r="D17" s="12"/>
      <c r="E17" s="11"/>
      <c r="F17" s="11"/>
    </row>
    <row r="18" spans="1:8" ht="13.5" thickBot="1" x14ac:dyDescent="0.25">
      <c r="A18" s="15" t="s">
        <v>18</v>
      </c>
      <c r="B18" s="11"/>
      <c r="C18" s="778" t="s">
        <v>1123</v>
      </c>
      <c r="D18" s="779"/>
      <c r="E18" s="779"/>
      <c r="F18" s="780"/>
    </row>
    <row r="19" spans="1:8" ht="13.5" thickBot="1" x14ac:dyDescent="0.25">
      <c r="A19" s="16" t="s">
        <v>19</v>
      </c>
      <c r="B19" s="3"/>
      <c r="C19" s="778" t="s">
        <v>1046</v>
      </c>
      <c r="D19" s="779"/>
      <c r="E19" s="779"/>
      <c r="F19" s="780"/>
    </row>
    <row r="20" spans="1:8" ht="7.5" customHeight="1" x14ac:dyDescent="0.2">
      <c r="B20" s="3"/>
    </row>
    <row r="21" spans="1:8" ht="15.75" x14ac:dyDescent="0.25">
      <c r="A21" s="13" t="s">
        <v>5</v>
      </c>
      <c r="B21" s="13"/>
      <c r="C21" s="14"/>
      <c r="D21" s="14"/>
      <c r="E21" s="14"/>
      <c r="F21" s="14"/>
      <c r="G21" s="47"/>
      <c r="H21" s="47"/>
    </row>
    <row r="22" spans="1:8" ht="6.75" customHeight="1" x14ac:dyDescent="0.25">
      <c r="A22" s="5"/>
      <c r="C22" s="7"/>
      <c r="D22" s="7"/>
      <c r="E22" s="7"/>
      <c r="F22" s="7"/>
    </row>
    <row r="23" spans="1:8" x14ac:dyDescent="0.2">
      <c r="A23" s="1025" t="s">
        <v>389</v>
      </c>
      <c r="B23" s="1026"/>
      <c r="C23" s="21" t="s">
        <v>7</v>
      </c>
      <c r="D23" s="21" t="s">
        <v>8</v>
      </c>
      <c r="E23" s="21" t="s">
        <v>9</v>
      </c>
      <c r="F23" s="21" t="s">
        <v>10</v>
      </c>
    </row>
    <row r="24" spans="1:8" x14ac:dyDescent="0.2">
      <c r="A24" s="480" t="s">
        <v>473</v>
      </c>
      <c r="B24" s="471" t="s">
        <v>472</v>
      </c>
      <c r="C24" s="137">
        <v>640</v>
      </c>
      <c r="D24" s="138" t="s">
        <v>66</v>
      </c>
      <c r="E24" s="55">
        <v>20800</v>
      </c>
      <c r="F24" s="55">
        <v>12983.32</v>
      </c>
    </row>
    <row r="25" spans="1:8" x14ac:dyDescent="0.2">
      <c r="A25" s="1341" t="s">
        <v>727</v>
      </c>
      <c r="B25" s="1008" t="s">
        <v>476</v>
      </c>
      <c r="C25" s="137">
        <v>610</v>
      </c>
      <c r="D25" s="138" t="s">
        <v>54</v>
      </c>
      <c r="E25" s="55">
        <v>0</v>
      </c>
      <c r="F25" s="55">
        <v>6039.6</v>
      </c>
    </row>
    <row r="26" spans="1:8" x14ac:dyDescent="0.2">
      <c r="A26" s="1342"/>
      <c r="B26" s="1009"/>
      <c r="C26" s="137">
        <v>620</v>
      </c>
      <c r="D26" s="138" t="s">
        <v>57</v>
      </c>
      <c r="E26" s="55">
        <v>0</v>
      </c>
      <c r="F26" s="55">
        <v>2110.6</v>
      </c>
    </row>
    <row r="27" spans="1:8" x14ac:dyDescent="0.2">
      <c r="A27" s="1342"/>
      <c r="B27" s="1009"/>
      <c r="C27" s="137">
        <v>630</v>
      </c>
      <c r="D27" s="138" t="s">
        <v>55</v>
      </c>
      <c r="E27" s="55">
        <v>4850</v>
      </c>
      <c r="F27" s="55">
        <f>87+4491.94</f>
        <v>4578.9399999999996</v>
      </c>
    </row>
    <row r="28" spans="1:8" x14ac:dyDescent="0.2">
      <c r="A28" s="1342"/>
      <c r="B28" s="1009"/>
      <c r="C28" s="137">
        <v>640</v>
      </c>
      <c r="D28" s="138" t="s">
        <v>66</v>
      </c>
      <c r="E28" s="55">
        <v>94341</v>
      </c>
      <c r="F28" s="55">
        <f>85902.43+53317.4</f>
        <v>139219.82999999999</v>
      </c>
    </row>
    <row r="29" spans="1:8" x14ac:dyDescent="0.2">
      <c r="A29" s="1343"/>
      <c r="B29" s="1010"/>
      <c r="C29" s="137"/>
      <c r="D29" s="397" t="s">
        <v>13</v>
      </c>
      <c r="E29" s="398">
        <f>SUM(E25:E28)</f>
        <v>99191</v>
      </c>
      <c r="F29" s="398">
        <f>SUM(F25:F28)</f>
        <v>151948.96999999997</v>
      </c>
    </row>
    <row r="30" spans="1:8" ht="13.5" thickBot="1" x14ac:dyDescent="0.25">
      <c r="A30" s="394" t="s">
        <v>503</v>
      </c>
      <c r="B30" s="395" t="s">
        <v>477</v>
      </c>
      <c r="C30" s="137">
        <v>640</v>
      </c>
      <c r="D30" s="138" t="s">
        <v>66</v>
      </c>
      <c r="E30" s="55">
        <v>21450</v>
      </c>
      <c r="F30" s="55">
        <v>10725</v>
      </c>
    </row>
    <row r="31" spans="1:8" s="7" customFormat="1" x14ac:dyDescent="0.2">
      <c r="A31" s="661" t="s">
        <v>11</v>
      </c>
      <c r="B31" s="379"/>
      <c r="C31" s="379"/>
      <c r="D31" s="379"/>
      <c r="E31" s="662">
        <f>E24+E29+E30</f>
        <v>141441</v>
      </c>
      <c r="F31" s="662">
        <f>F24+F29+F30</f>
        <v>175657.28999999998</v>
      </c>
    </row>
    <row r="32" spans="1:8" s="7" customFormat="1" x14ac:dyDescent="0.2">
      <c r="A32" s="1353" t="s">
        <v>727</v>
      </c>
      <c r="B32" s="1350" t="s">
        <v>476</v>
      </c>
      <c r="C32" s="22">
        <v>716</v>
      </c>
      <c r="D32" s="22" t="s">
        <v>244</v>
      </c>
      <c r="E32" s="55">
        <v>0</v>
      </c>
      <c r="F32" s="55">
        <v>1850</v>
      </c>
    </row>
    <row r="33" spans="1:8" s="7" customFormat="1" x14ac:dyDescent="0.2">
      <c r="A33" s="1354"/>
      <c r="B33" s="1351"/>
      <c r="C33" s="22"/>
      <c r="D33" s="22"/>
      <c r="E33" s="55"/>
      <c r="F33" s="55"/>
    </row>
    <row r="34" spans="1:8" s="7" customFormat="1" x14ac:dyDescent="0.2">
      <c r="A34" s="1354"/>
      <c r="B34" s="1351"/>
      <c r="C34" s="22">
        <v>721</v>
      </c>
      <c r="D34" s="22" t="s">
        <v>871</v>
      </c>
      <c r="E34" s="55">
        <v>0</v>
      </c>
      <c r="F34" s="55">
        <v>443993.64</v>
      </c>
    </row>
    <row r="35" spans="1:8" s="7" customFormat="1" x14ac:dyDescent="0.2">
      <c r="A35" s="1355"/>
      <c r="B35" s="1352"/>
      <c r="C35" s="22">
        <v>717</v>
      </c>
      <c r="D35" s="22" t="s">
        <v>872</v>
      </c>
      <c r="E35" s="55">
        <v>361776</v>
      </c>
      <c r="F35" s="55">
        <f>263016.18</f>
        <v>263016.18</v>
      </c>
    </row>
    <row r="36" spans="1:8" ht="13.5" thickBot="1" x14ac:dyDescent="0.25">
      <c r="A36" s="33" t="s">
        <v>12</v>
      </c>
      <c r="B36" s="473"/>
      <c r="C36" s="31"/>
      <c r="D36" s="31"/>
      <c r="E36" s="356">
        <f>E35</f>
        <v>361776</v>
      </c>
      <c r="F36" s="356">
        <f>SUM(F32:F35)</f>
        <v>708859.82000000007</v>
      </c>
    </row>
    <row r="37" spans="1:8" ht="13.5" thickBot="1" x14ac:dyDescent="0.25">
      <c r="A37" s="26" t="s">
        <v>13</v>
      </c>
      <c r="B37" s="24"/>
      <c r="C37" s="24"/>
      <c r="D37" s="24"/>
      <c r="E37" s="58">
        <f>E36+E31</f>
        <v>503217</v>
      </c>
      <c r="F37" s="58">
        <f>F36+F31</f>
        <v>884517.1100000001</v>
      </c>
    </row>
    <row r="38" spans="1:8" ht="7.5" customHeight="1" x14ac:dyDescent="0.2"/>
    <row r="39" spans="1:8" hidden="1" x14ac:dyDescent="0.2"/>
    <row r="40" spans="1:8" ht="15.75" x14ac:dyDescent="0.25">
      <c r="A40" s="13" t="s">
        <v>14</v>
      </c>
      <c r="B40" s="14"/>
      <c r="C40" s="14"/>
      <c r="D40" s="14"/>
      <c r="E40" s="14"/>
      <c r="F40" s="14"/>
      <c r="G40" s="47"/>
      <c r="H40" s="47"/>
    </row>
    <row r="41" spans="1:8" ht="6" customHeight="1" x14ac:dyDescent="0.2">
      <c r="A41" s="1"/>
    </row>
    <row r="42" spans="1:8" ht="22.5" x14ac:dyDescent="0.2">
      <c r="A42" s="812" t="s">
        <v>22</v>
      </c>
      <c r="B42" s="812"/>
      <c r="C42" s="812"/>
      <c r="D42" s="174" t="s">
        <v>15</v>
      </c>
      <c r="E42" s="175" t="s">
        <v>910</v>
      </c>
      <c r="F42" s="175" t="s">
        <v>934</v>
      </c>
    </row>
    <row r="43" spans="1:8" ht="41.25" customHeight="1" x14ac:dyDescent="0.2">
      <c r="A43" s="816" t="s">
        <v>387</v>
      </c>
      <c r="B43" s="990"/>
      <c r="C43" s="817"/>
      <c r="D43" s="63" t="s">
        <v>478</v>
      </c>
      <c r="E43" s="44" t="s">
        <v>388</v>
      </c>
      <c r="F43" s="44" t="s">
        <v>494</v>
      </c>
    </row>
    <row r="44" spans="1:8" ht="12" customHeight="1" x14ac:dyDescent="0.2">
      <c r="A44" s="6" t="s">
        <v>16</v>
      </c>
      <c r="E44" s="20"/>
      <c r="F44" s="20"/>
    </row>
    <row r="45" spans="1:8" ht="94.5" customHeight="1" x14ac:dyDescent="0.2">
      <c r="A45" s="818" t="s">
        <v>17</v>
      </c>
      <c r="B45" s="1030" t="s">
        <v>1164</v>
      </c>
      <c r="C45" s="1031"/>
      <c r="D45" s="1031"/>
      <c r="E45" s="1031"/>
      <c r="F45" s="1032"/>
      <c r="G45" s="19"/>
      <c r="H45" s="19"/>
    </row>
    <row r="46" spans="1:8" ht="12" customHeight="1" x14ac:dyDescent="0.2">
      <c r="A46" s="867"/>
      <c r="B46" s="1033"/>
      <c r="C46" s="1034"/>
      <c r="D46" s="1034"/>
      <c r="E46" s="1034"/>
      <c r="F46" s="1035"/>
    </row>
    <row r="47" spans="1:8" s="7" customFormat="1" ht="32.25" customHeight="1" x14ac:dyDescent="0.2">
      <c r="A47" s="819"/>
      <c r="B47" s="1036"/>
      <c r="C47" s="1037"/>
      <c r="D47" s="1037"/>
      <c r="E47" s="1037"/>
      <c r="F47" s="1038"/>
    </row>
    <row r="49" spans="1:6" ht="24" x14ac:dyDescent="0.2">
      <c r="A49" s="99" t="s">
        <v>29</v>
      </c>
      <c r="B49" s="927"/>
      <c r="C49" s="927"/>
      <c r="D49" s="927"/>
      <c r="E49" s="927"/>
      <c r="F49" s="927"/>
    </row>
  </sheetData>
  <mergeCells count="21">
    <mergeCell ref="A5:A7"/>
    <mergeCell ref="D6:F6"/>
    <mergeCell ref="D7:F7"/>
    <mergeCell ref="B32:B35"/>
    <mergeCell ref="A32:A35"/>
    <mergeCell ref="C15:D15"/>
    <mergeCell ref="C16:D16"/>
    <mergeCell ref="C10:F10"/>
    <mergeCell ref="C11:F11"/>
    <mergeCell ref="B25:B29"/>
    <mergeCell ref="C13:D13"/>
    <mergeCell ref="C14:D14"/>
    <mergeCell ref="B49:F49"/>
    <mergeCell ref="C18:F18"/>
    <mergeCell ref="C19:F19"/>
    <mergeCell ref="A23:B23"/>
    <mergeCell ref="A25:A29"/>
    <mergeCell ref="B45:F47"/>
    <mergeCell ref="A42:C42"/>
    <mergeCell ref="A43:C43"/>
    <mergeCell ref="A45:A47"/>
  </mergeCells>
  <pageMargins left="0.7" right="0.7" top="0.75" bottom="0.75" header="0.3" footer="0.3"/>
  <pageSetup paperSize="9" scale="75" fitToHeight="0"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40"/>
  <sheetViews>
    <sheetView showGridLines="0" workbookViewId="0">
      <selection activeCell="B41" sqref="B41"/>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307</v>
      </c>
      <c r="E4" s="51"/>
      <c r="F4" s="52"/>
    </row>
    <row r="5" spans="1:8" ht="13.5" thickBot="1" x14ac:dyDescent="0.25">
      <c r="A5" s="16" t="s">
        <v>27</v>
      </c>
      <c r="B5" s="3"/>
      <c r="C5" s="42" t="s">
        <v>322</v>
      </c>
      <c r="D5" s="36" t="s">
        <v>626</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78" t="s">
        <v>48</v>
      </c>
      <c r="D8" s="779"/>
      <c r="E8" s="779"/>
      <c r="F8" s="780"/>
    </row>
    <row r="9" spans="1:8" ht="13.5" thickBot="1" x14ac:dyDescent="0.25">
      <c r="A9" s="16" t="s">
        <v>26</v>
      </c>
      <c r="B9" s="3"/>
      <c r="C9" s="778" t="s">
        <v>209</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30.81</v>
      </c>
      <c r="D12" s="784"/>
      <c r="E12" s="3"/>
      <c r="F12" s="3"/>
    </row>
    <row r="13" spans="1:8" ht="13.5" thickBot="1" x14ac:dyDescent="0.25">
      <c r="A13" s="15" t="s">
        <v>20</v>
      </c>
      <c r="B13" s="3"/>
      <c r="C13" s="783">
        <v>30.81</v>
      </c>
      <c r="D13" s="784"/>
      <c r="E13" s="3"/>
      <c r="F13" s="3"/>
    </row>
    <row r="14" spans="1:8" ht="13.5" thickBot="1" x14ac:dyDescent="0.25">
      <c r="A14" s="16" t="s">
        <v>1</v>
      </c>
      <c r="B14" s="3"/>
      <c r="C14" s="783">
        <v>14.212999999999999</v>
      </c>
      <c r="D14" s="784"/>
      <c r="E14" s="3"/>
      <c r="F14" s="3"/>
    </row>
    <row r="15" spans="1:8" ht="3" customHeight="1" thickBot="1" x14ac:dyDescent="0.25">
      <c r="A15" s="10"/>
      <c r="B15" s="3"/>
      <c r="C15" s="12"/>
      <c r="D15" s="12"/>
      <c r="E15" s="11"/>
      <c r="F15" s="11"/>
    </row>
    <row r="16" spans="1:8" ht="13.5" thickBot="1" x14ac:dyDescent="0.25">
      <c r="A16" s="15" t="s">
        <v>18</v>
      </c>
      <c r="B16" s="11"/>
      <c r="C16" s="778" t="s">
        <v>1045</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341">
        <v>20900</v>
      </c>
      <c r="F22" s="341">
        <v>9360.69</v>
      </c>
    </row>
    <row r="23" spans="1:8" x14ac:dyDescent="0.2">
      <c r="A23" s="136"/>
      <c r="B23" s="137">
        <v>620</v>
      </c>
      <c r="C23" s="137"/>
      <c r="D23" s="138" t="s">
        <v>57</v>
      </c>
      <c r="E23" s="341">
        <v>7310</v>
      </c>
      <c r="F23" s="341">
        <v>3271.08</v>
      </c>
    </row>
    <row r="24" spans="1:8" x14ac:dyDescent="0.2">
      <c r="A24" s="136"/>
      <c r="B24" s="137">
        <v>630</v>
      </c>
      <c r="C24" s="137"/>
      <c r="D24" s="138" t="s">
        <v>55</v>
      </c>
      <c r="E24" s="341">
        <v>2500</v>
      </c>
      <c r="F24" s="341">
        <v>1451.9</v>
      </c>
    </row>
    <row r="25" spans="1:8" ht="13.5" thickBot="1" x14ac:dyDescent="0.25">
      <c r="A25" s="22"/>
      <c r="B25" s="62">
        <v>640</v>
      </c>
      <c r="C25" s="339"/>
      <c r="D25" s="22" t="s">
        <v>321</v>
      </c>
      <c r="E25" s="341">
        <v>100</v>
      </c>
      <c r="F25" s="55">
        <v>130.16999999999999</v>
      </c>
    </row>
    <row r="26" spans="1:8" ht="16.5" customHeight="1" thickBot="1" x14ac:dyDescent="0.25">
      <c r="A26" s="23" t="s">
        <v>11</v>
      </c>
      <c r="B26" s="24"/>
      <c r="C26" s="24"/>
      <c r="D26" s="24"/>
      <c r="E26" s="61">
        <f>SUM(E22:E25)</f>
        <v>30810</v>
      </c>
      <c r="F26" s="61">
        <f>SUM(F22:F25)</f>
        <v>14213.84</v>
      </c>
    </row>
    <row r="27" spans="1:8" ht="13.5" thickBot="1" x14ac:dyDescent="0.25">
      <c r="A27" s="250"/>
      <c r="B27" s="279"/>
      <c r="C27" s="237"/>
      <c r="D27" s="237"/>
      <c r="E27" s="236"/>
      <c r="F27" s="236"/>
    </row>
    <row r="28" spans="1:8" ht="13.5" thickBot="1" x14ac:dyDescent="0.25">
      <c r="A28" s="23" t="s">
        <v>12</v>
      </c>
      <c r="B28" s="251"/>
      <c r="C28" s="24"/>
      <c r="D28" s="24"/>
      <c r="E28" s="60">
        <f>SUM(E27:E27)</f>
        <v>0</v>
      </c>
      <c r="F28" s="60">
        <f>SUM(F27:F27)</f>
        <v>0</v>
      </c>
    </row>
    <row r="29" spans="1:8" ht="13.5" thickBot="1" x14ac:dyDescent="0.25">
      <c r="A29" s="26" t="s">
        <v>13</v>
      </c>
      <c r="B29" s="24"/>
      <c r="C29" s="24"/>
      <c r="D29" s="24"/>
      <c r="E29" s="58">
        <f>E28+E26</f>
        <v>30810</v>
      </c>
      <c r="F29" s="58">
        <f>F28+F26</f>
        <v>14213.84</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12" t="s">
        <v>22</v>
      </c>
      <c r="B34" s="812"/>
      <c r="C34" s="812"/>
      <c r="D34" s="174" t="s">
        <v>15</v>
      </c>
      <c r="E34" s="175" t="s">
        <v>910</v>
      </c>
      <c r="F34" s="175" t="s">
        <v>934</v>
      </c>
    </row>
    <row r="35" spans="1:8" ht="56.25" x14ac:dyDescent="0.2">
      <c r="A35" s="1356" t="s">
        <v>613</v>
      </c>
      <c r="B35" s="1357"/>
      <c r="C35" s="1358"/>
      <c r="D35" s="206" t="s">
        <v>614</v>
      </c>
      <c r="E35" s="44">
        <v>120</v>
      </c>
      <c r="F35" s="44">
        <v>50</v>
      </c>
    </row>
    <row r="36" spans="1:8" ht="33.75" x14ac:dyDescent="0.2">
      <c r="A36" s="1356" t="s">
        <v>319</v>
      </c>
      <c r="B36" s="1357"/>
      <c r="C36" s="1358"/>
      <c r="D36" s="206" t="s">
        <v>320</v>
      </c>
      <c r="E36" s="595">
        <v>35</v>
      </c>
      <c r="F36" s="44">
        <v>35</v>
      </c>
    </row>
    <row r="37" spans="1:8" ht="12" customHeight="1" x14ac:dyDescent="0.2">
      <c r="A37" s="6" t="s">
        <v>16</v>
      </c>
      <c r="E37" s="20"/>
      <c r="F37" s="20"/>
    </row>
    <row r="38" spans="1:8" ht="132" customHeight="1" x14ac:dyDescent="0.2">
      <c r="A38" s="342" t="s">
        <v>17</v>
      </c>
      <c r="B38" s="1040" t="s">
        <v>1047</v>
      </c>
      <c r="C38" s="1041"/>
      <c r="D38" s="1041"/>
      <c r="E38" s="1041"/>
      <c r="F38" s="1042"/>
      <c r="G38" s="19"/>
      <c r="H38" s="19"/>
    </row>
    <row r="39" spans="1:8" ht="190.5" customHeight="1" x14ac:dyDescent="0.2">
      <c r="B39" s="1359" t="s">
        <v>1048</v>
      </c>
      <c r="C39" s="1360"/>
      <c r="D39" s="1360"/>
      <c r="E39" s="1360"/>
      <c r="F39" s="1361"/>
    </row>
    <row r="40" spans="1:8" ht="71.25" customHeight="1" x14ac:dyDescent="0.2">
      <c r="A40" s="99" t="s">
        <v>29</v>
      </c>
      <c r="B40" s="785" t="s">
        <v>1049</v>
      </c>
      <c r="C40" s="786"/>
      <c r="D40" s="786"/>
      <c r="E40" s="786"/>
      <c r="F40" s="787"/>
    </row>
  </sheetData>
  <mergeCells count="14">
    <mergeCell ref="C14:D14"/>
    <mergeCell ref="C8:F8"/>
    <mergeCell ref="C9:F9"/>
    <mergeCell ref="C11:D11"/>
    <mergeCell ref="C12:D12"/>
    <mergeCell ref="C13:D13"/>
    <mergeCell ref="C16:F16"/>
    <mergeCell ref="C17:F17"/>
    <mergeCell ref="A34:C34"/>
    <mergeCell ref="A36:C36"/>
    <mergeCell ref="B40:F40"/>
    <mergeCell ref="A35:C35"/>
    <mergeCell ref="B38:F38"/>
    <mergeCell ref="B39:F39"/>
  </mergeCells>
  <pageMargins left="0.7" right="0.7" top="0.75" bottom="0.75" header="0.3" footer="0.3"/>
  <pageSetup paperSize="9" scale="89" fitToHeight="0"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43"/>
  <sheetViews>
    <sheetView showGridLines="0" workbookViewId="0">
      <selection activeCell="F34" sqref="F34"/>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307</v>
      </c>
      <c r="E4" s="51"/>
      <c r="F4" s="52"/>
    </row>
    <row r="5" spans="1:8" ht="13.5" thickBot="1" x14ac:dyDescent="0.25">
      <c r="A5" s="16" t="s">
        <v>27</v>
      </c>
      <c r="B5" s="3"/>
      <c r="C5" s="42" t="s">
        <v>624</v>
      </c>
      <c r="D5" s="36" t="s">
        <v>625</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78" t="s">
        <v>48</v>
      </c>
      <c r="D8" s="779"/>
      <c r="E8" s="779"/>
      <c r="F8" s="780"/>
    </row>
    <row r="9" spans="1:8" ht="13.5" thickBot="1" x14ac:dyDescent="0.25">
      <c r="A9" s="16" t="s">
        <v>26</v>
      </c>
      <c r="B9" s="3"/>
      <c r="C9" s="778" t="s">
        <v>209</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0</v>
      </c>
      <c r="D12" s="784"/>
      <c r="E12" s="3"/>
      <c r="F12" s="3"/>
    </row>
    <row r="13" spans="1:8" ht="13.5" thickBot="1" x14ac:dyDescent="0.25">
      <c r="A13" s="15" t="s">
        <v>20</v>
      </c>
      <c r="B13" s="3"/>
      <c r="C13" s="783">
        <v>0</v>
      </c>
      <c r="D13" s="784"/>
      <c r="E13" s="3"/>
      <c r="F13" s="3"/>
    </row>
    <row r="14" spans="1:8" ht="13.5" thickBot="1" x14ac:dyDescent="0.25">
      <c r="A14" s="16" t="s">
        <v>1</v>
      </c>
      <c r="B14" s="3"/>
      <c r="C14" s="783">
        <v>0.45800000000000002</v>
      </c>
      <c r="D14" s="784"/>
      <c r="E14" s="3"/>
      <c r="F14" s="3"/>
    </row>
    <row r="15" spans="1:8" ht="3" customHeight="1" thickBot="1" x14ac:dyDescent="0.25">
      <c r="A15" s="10"/>
      <c r="B15" s="3"/>
      <c r="C15" s="12"/>
      <c r="D15" s="12"/>
      <c r="E15" s="11"/>
      <c r="F15" s="11"/>
    </row>
    <row r="16" spans="1:8" ht="13.5" thickBot="1" x14ac:dyDescent="0.25">
      <c r="A16" s="15" t="s">
        <v>18</v>
      </c>
      <c r="B16" s="11"/>
      <c r="C16" s="778" t="s">
        <v>1146</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533"/>
      <c r="B22" s="533">
        <v>610</v>
      </c>
      <c r="C22" s="533"/>
      <c r="D22" s="394" t="s">
        <v>54</v>
      </c>
      <c r="E22" s="534">
        <v>0</v>
      </c>
      <c r="F22" s="534">
        <v>339.77</v>
      </c>
    </row>
    <row r="23" spans="1:8" x14ac:dyDescent="0.2">
      <c r="A23" s="533"/>
      <c r="B23" s="62">
        <v>620</v>
      </c>
      <c r="C23" s="32"/>
      <c r="D23" s="22" t="s">
        <v>57</v>
      </c>
      <c r="E23" s="55">
        <v>0</v>
      </c>
      <c r="F23" s="55">
        <v>118.75</v>
      </c>
    </row>
    <row r="24" spans="1:8" ht="13.5" thickBot="1" x14ac:dyDescent="0.25">
      <c r="A24" s="22"/>
      <c r="B24" s="62">
        <v>630</v>
      </c>
      <c r="C24" s="32"/>
      <c r="D24" s="22" t="s">
        <v>55</v>
      </c>
      <c r="E24" s="55">
        <v>0</v>
      </c>
      <c r="F24" s="55">
        <v>0</v>
      </c>
    </row>
    <row r="25" spans="1:8" ht="16.5" customHeight="1" thickBot="1" x14ac:dyDescent="0.25">
      <c r="A25" s="23" t="s">
        <v>11</v>
      </c>
      <c r="B25" s="24"/>
      <c r="C25" s="24"/>
      <c r="D25" s="24"/>
      <c r="E25" s="61">
        <f>SUM(E22:E24)</f>
        <v>0</v>
      </c>
      <c r="F25" s="61">
        <f>SUM(F22:F24)</f>
        <v>458.52</v>
      </c>
    </row>
    <row r="26" spans="1:8" ht="13.5" thickBot="1" x14ac:dyDescent="0.25">
      <c r="A26" s="250"/>
      <c r="B26" s="279"/>
      <c r="C26" s="237"/>
      <c r="D26" s="495"/>
      <c r="E26" s="496"/>
      <c r="F26" s="496"/>
    </row>
    <row r="27" spans="1:8" ht="13.5" thickBot="1" x14ac:dyDescent="0.25">
      <c r="A27" s="23" t="s">
        <v>12</v>
      </c>
      <c r="B27" s="251"/>
      <c r="C27" s="24"/>
      <c r="D27" s="24"/>
      <c r="E27" s="60">
        <f>SUM(E26:E26)</f>
        <v>0</v>
      </c>
      <c r="F27" s="60">
        <f>SUM(F26:F26)</f>
        <v>0</v>
      </c>
    </row>
    <row r="28" spans="1:8" ht="13.5" thickBot="1" x14ac:dyDescent="0.25">
      <c r="A28" s="26" t="s">
        <v>13</v>
      </c>
      <c r="B28" s="24"/>
      <c r="C28" s="24"/>
      <c r="D28" s="24"/>
      <c r="E28" s="58">
        <f>E27+E25</f>
        <v>0</v>
      </c>
      <c r="F28" s="58">
        <f>F27+F25</f>
        <v>458.52</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174" t="s">
        <v>22</v>
      </c>
      <c r="B33" s="795" t="s">
        <v>15</v>
      </c>
      <c r="C33" s="796"/>
      <c r="D33" s="797"/>
      <c r="E33" s="175" t="s">
        <v>910</v>
      </c>
      <c r="F33" s="175" t="s">
        <v>934</v>
      </c>
    </row>
    <row r="34" spans="1:8" ht="26.25" customHeight="1" x14ac:dyDescent="0.2">
      <c r="A34" s="897" t="s">
        <v>616</v>
      </c>
      <c r="B34" s="802" t="s">
        <v>303</v>
      </c>
      <c r="C34" s="803"/>
      <c r="D34" s="804"/>
      <c r="E34" s="63">
        <v>120</v>
      </c>
      <c r="F34" s="175">
        <v>49</v>
      </c>
    </row>
    <row r="35" spans="1:8" ht="36" customHeight="1" x14ac:dyDescent="0.2">
      <c r="A35" s="899"/>
      <c r="B35" s="802" t="s">
        <v>305</v>
      </c>
      <c r="C35" s="803"/>
      <c r="D35" s="804"/>
      <c r="E35" s="63">
        <v>12</v>
      </c>
      <c r="F35" s="175">
        <v>5</v>
      </c>
    </row>
    <row r="36" spans="1:8" ht="30" customHeight="1" x14ac:dyDescent="0.2">
      <c r="A36" s="897" t="s">
        <v>617</v>
      </c>
      <c r="B36" s="802" t="s">
        <v>303</v>
      </c>
      <c r="C36" s="803"/>
      <c r="D36" s="804"/>
      <c r="E36" s="63">
        <v>6</v>
      </c>
      <c r="F36" s="175">
        <v>2</v>
      </c>
    </row>
    <row r="37" spans="1:8" ht="51" customHeight="1" x14ac:dyDescent="0.2">
      <c r="A37" s="899"/>
      <c r="B37" s="802" t="s">
        <v>618</v>
      </c>
      <c r="C37" s="803"/>
      <c r="D37" s="804"/>
      <c r="E37" s="63">
        <v>14</v>
      </c>
      <c r="F37" s="63">
        <v>3</v>
      </c>
    </row>
    <row r="38" spans="1:8" ht="31.5" customHeight="1" x14ac:dyDescent="0.2">
      <c r="A38" s="794" t="s">
        <v>620</v>
      </c>
      <c r="B38" s="822" t="s">
        <v>621</v>
      </c>
      <c r="C38" s="822"/>
      <c r="D38" s="822"/>
      <c r="E38" s="594">
        <v>150</v>
      </c>
      <c r="F38" s="594">
        <v>85</v>
      </c>
    </row>
    <row r="39" spans="1:8" ht="41.25" customHeight="1" x14ac:dyDescent="0.2">
      <c r="A39" s="794"/>
      <c r="B39" s="822" t="s">
        <v>619</v>
      </c>
      <c r="C39" s="822"/>
      <c r="D39" s="822"/>
      <c r="E39" s="594">
        <v>30</v>
      </c>
      <c r="F39" s="594">
        <v>30</v>
      </c>
    </row>
    <row r="40" spans="1:8" ht="41.25" customHeight="1" x14ac:dyDescent="0.25">
      <c r="A40" s="598" t="s">
        <v>258</v>
      </c>
      <c r="B40" s="584"/>
      <c r="C40" s="584"/>
      <c r="D40" s="584"/>
      <c r="E40" s="596"/>
      <c r="F40" s="596"/>
    </row>
    <row r="41" spans="1:8" ht="99" customHeight="1" x14ac:dyDescent="0.2">
      <c r="A41" s="255" t="s">
        <v>17</v>
      </c>
      <c r="B41" s="1362"/>
      <c r="C41" s="1362"/>
      <c r="D41" s="1362"/>
      <c r="E41" s="1362"/>
      <c r="F41" s="1362"/>
      <c r="G41" s="19"/>
      <c r="H41" s="19"/>
    </row>
    <row r="43" spans="1:8" ht="29.25" customHeight="1" x14ac:dyDescent="0.2">
      <c r="A43" s="99" t="s">
        <v>29</v>
      </c>
      <c r="B43" s="785"/>
      <c r="C43" s="786"/>
      <c r="D43" s="786"/>
      <c r="E43" s="786"/>
      <c r="F43" s="787"/>
    </row>
  </sheetData>
  <mergeCells count="20">
    <mergeCell ref="B41:F41"/>
    <mergeCell ref="B43:F43"/>
    <mergeCell ref="B33:D33"/>
    <mergeCell ref="A36:A37"/>
    <mergeCell ref="B36:D36"/>
    <mergeCell ref="B37:D37"/>
    <mergeCell ref="B38:D38"/>
    <mergeCell ref="B39:D39"/>
    <mergeCell ref="B34:D34"/>
    <mergeCell ref="B35:D35"/>
    <mergeCell ref="C16:F16"/>
    <mergeCell ref="C17:F17"/>
    <mergeCell ref="A38:A39"/>
    <mergeCell ref="C8:F8"/>
    <mergeCell ref="C9:F9"/>
    <mergeCell ref="C11:D11"/>
    <mergeCell ref="C12:D12"/>
    <mergeCell ref="C13:D13"/>
    <mergeCell ref="C14:D14"/>
    <mergeCell ref="A34:A35"/>
  </mergeCells>
  <pageMargins left="0.7" right="0.7" top="0.75" bottom="0.75" header="0.3" footer="0.3"/>
  <pageSetup paperSize="9" scale="89" fitToHeight="0"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9"/>
  <sheetViews>
    <sheetView showGridLines="0" topLeftCell="A13" workbookViewId="0">
      <selection activeCell="B38" sqref="B38"/>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307</v>
      </c>
      <c r="E4" s="51"/>
      <c r="F4" s="52"/>
    </row>
    <row r="5" spans="1:8" ht="13.5" thickBot="1" x14ac:dyDescent="0.25">
      <c r="A5" s="16" t="s">
        <v>27</v>
      </c>
      <c r="B5" s="3"/>
      <c r="C5" s="42" t="s">
        <v>306</v>
      </c>
      <c r="D5" s="36" t="s">
        <v>615</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78" t="s">
        <v>48</v>
      </c>
      <c r="D8" s="779"/>
      <c r="E8" s="779"/>
      <c r="F8" s="780"/>
    </row>
    <row r="9" spans="1:8" ht="13.5" thickBot="1" x14ac:dyDescent="0.25">
      <c r="A9" s="16" t="s">
        <v>26</v>
      </c>
      <c r="B9" s="3"/>
      <c r="C9" s="778" t="s">
        <v>209</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3.9</v>
      </c>
      <c r="D12" s="784"/>
      <c r="E12" s="3"/>
      <c r="F12" s="3"/>
    </row>
    <row r="13" spans="1:8" ht="13.5" thickBot="1" x14ac:dyDescent="0.25">
      <c r="A13" s="15" t="s">
        <v>20</v>
      </c>
      <c r="B13" s="3"/>
      <c r="C13" s="783">
        <v>3.9</v>
      </c>
      <c r="D13" s="784"/>
      <c r="E13" s="3"/>
      <c r="F13" s="3"/>
    </row>
    <row r="14" spans="1:8" ht="13.5" thickBot="1" x14ac:dyDescent="0.25">
      <c r="A14" s="16" t="s">
        <v>1</v>
      </c>
      <c r="B14" s="3"/>
      <c r="C14" s="783">
        <v>2.2530000000000001</v>
      </c>
      <c r="D14" s="784"/>
      <c r="E14" s="3"/>
      <c r="F14" s="3"/>
    </row>
    <row r="15" spans="1:8" ht="3" customHeight="1" thickBot="1" x14ac:dyDescent="0.25">
      <c r="A15" s="10"/>
      <c r="B15" s="3"/>
      <c r="C15" s="12"/>
      <c r="D15" s="12"/>
      <c r="E15" s="11"/>
      <c r="F15" s="11"/>
    </row>
    <row r="16" spans="1:8" ht="13.5" thickBot="1" x14ac:dyDescent="0.25">
      <c r="A16" s="15" t="s">
        <v>18</v>
      </c>
      <c r="B16" s="11"/>
      <c r="C16" s="778" t="s">
        <v>1045</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533"/>
      <c r="B22" s="765">
        <v>610</v>
      </c>
      <c r="C22" s="533"/>
      <c r="D22" s="394" t="s">
        <v>54</v>
      </c>
      <c r="E22" s="55">
        <v>0</v>
      </c>
      <c r="F22" s="55">
        <v>0</v>
      </c>
    </row>
    <row r="23" spans="1:8" x14ac:dyDescent="0.2">
      <c r="A23" s="533"/>
      <c r="B23" s="765">
        <v>620</v>
      </c>
      <c r="C23" s="533"/>
      <c r="D23" s="764" t="s">
        <v>57</v>
      </c>
      <c r="E23" s="55">
        <v>0</v>
      </c>
      <c r="F23" s="55">
        <v>0</v>
      </c>
    </row>
    <row r="24" spans="1:8" ht="13.5" thickBot="1" x14ac:dyDescent="0.25">
      <c r="A24" s="22"/>
      <c r="B24" s="766">
        <v>630</v>
      </c>
      <c r="C24" s="32"/>
      <c r="D24" s="22" t="s">
        <v>308</v>
      </c>
      <c r="E24" s="55">
        <v>0</v>
      </c>
      <c r="F24" s="55">
        <v>0</v>
      </c>
    </row>
    <row r="25" spans="1:8" ht="16.5" customHeight="1" thickBot="1" x14ac:dyDescent="0.25">
      <c r="A25" s="23" t="s">
        <v>11</v>
      </c>
      <c r="B25" s="24"/>
      <c r="C25" s="24"/>
      <c r="D25" s="24"/>
      <c r="E25" s="61">
        <f>SUM(E24:E24)</f>
        <v>0</v>
      </c>
      <c r="F25" s="61">
        <f>SUM(F22:F24)</f>
        <v>0</v>
      </c>
    </row>
    <row r="26" spans="1:8" ht="16.5" customHeight="1" x14ac:dyDescent="0.2">
      <c r="A26" s="563"/>
      <c r="B26" s="506">
        <v>716</v>
      </c>
      <c r="C26" s="506"/>
      <c r="D26" s="506" t="s">
        <v>244</v>
      </c>
      <c r="E26" s="55">
        <v>1350</v>
      </c>
      <c r="F26" s="55">
        <v>0</v>
      </c>
    </row>
    <row r="27" spans="1:8" ht="13.5" thickBot="1" x14ac:dyDescent="0.25">
      <c r="A27" s="250"/>
      <c r="B27" s="279">
        <v>717</v>
      </c>
      <c r="C27" s="237"/>
      <c r="D27" s="495" t="s">
        <v>1050</v>
      </c>
      <c r="E27" s="496">
        <v>2550</v>
      </c>
      <c r="F27" s="496">
        <v>2253</v>
      </c>
    </row>
    <row r="28" spans="1:8" ht="13.5" thickBot="1" x14ac:dyDescent="0.25">
      <c r="A28" s="23" t="s">
        <v>12</v>
      </c>
      <c r="B28" s="251"/>
      <c r="C28" s="24"/>
      <c r="D28" s="24"/>
      <c r="E28" s="60">
        <f>SUM(E26:E27)</f>
        <v>3900</v>
      </c>
      <c r="F28" s="60">
        <f>SUM(F26:F27)</f>
        <v>2253</v>
      </c>
    </row>
    <row r="29" spans="1:8" ht="13.5" thickBot="1" x14ac:dyDescent="0.25">
      <c r="A29" s="26" t="s">
        <v>13</v>
      </c>
      <c r="B29" s="24"/>
      <c r="C29" s="24"/>
      <c r="D29" s="24"/>
      <c r="E29" s="58">
        <f>E28+E25</f>
        <v>3900</v>
      </c>
      <c r="F29" s="58">
        <f>F28+F25</f>
        <v>2253</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12" t="s">
        <v>22</v>
      </c>
      <c r="B34" s="812"/>
      <c r="C34" s="812"/>
      <c r="D34" s="174" t="s">
        <v>15</v>
      </c>
      <c r="E34" s="175" t="s">
        <v>910</v>
      </c>
      <c r="F34" s="175" t="s">
        <v>934</v>
      </c>
    </row>
    <row r="35" spans="1:8" ht="45" x14ac:dyDescent="0.2">
      <c r="A35" s="816" t="s">
        <v>309</v>
      </c>
      <c r="B35" s="990"/>
      <c r="C35" s="817"/>
      <c r="D35" s="206" t="s">
        <v>311</v>
      </c>
      <c r="E35" s="335">
        <v>0.65</v>
      </c>
      <c r="F35" s="335">
        <v>1</v>
      </c>
    </row>
    <row r="36" spans="1:8" ht="12" customHeight="1" x14ac:dyDescent="0.2">
      <c r="A36" s="6" t="s">
        <v>16</v>
      </c>
      <c r="E36" s="20"/>
      <c r="F36" s="20"/>
    </row>
    <row r="37" spans="1:8" ht="90.75" customHeight="1" x14ac:dyDescent="0.2">
      <c r="A37" s="723" t="s">
        <v>17</v>
      </c>
      <c r="B37" s="1178" t="s">
        <v>1051</v>
      </c>
      <c r="C37" s="1178"/>
      <c r="D37" s="1178"/>
      <c r="E37" s="1178"/>
      <c r="F37" s="1178"/>
      <c r="G37" s="19"/>
      <c r="H37" s="19"/>
    </row>
    <row r="39" spans="1:8" ht="29.25" customHeight="1" x14ac:dyDescent="0.2">
      <c r="A39" s="99" t="s">
        <v>29</v>
      </c>
      <c r="B39" s="785" t="s">
        <v>310</v>
      </c>
      <c r="C39" s="786"/>
      <c r="D39" s="786"/>
      <c r="E39" s="786"/>
      <c r="F39" s="787"/>
    </row>
  </sheetData>
  <mergeCells count="12">
    <mergeCell ref="C14:D14"/>
    <mergeCell ref="C8:F8"/>
    <mergeCell ref="C9:F9"/>
    <mergeCell ref="C11:D11"/>
    <mergeCell ref="C12:D12"/>
    <mergeCell ref="C13:D13"/>
    <mergeCell ref="B39:F39"/>
    <mergeCell ref="C16:F16"/>
    <mergeCell ref="C17:F17"/>
    <mergeCell ref="A34:C34"/>
    <mergeCell ref="A35:C35"/>
    <mergeCell ref="B37:F37"/>
  </mergeCells>
  <pageMargins left="0.7" right="0.7" top="0.75" bottom="0.75" header="0.3" footer="0.3"/>
  <pageSetup paperSize="9" scale="8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52"/>
  <sheetViews>
    <sheetView workbookViewId="0">
      <selection activeCell="F44" sqref="F44"/>
    </sheetView>
  </sheetViews>
  <sheetFormatPr defaultRowHeight="12.75" x14ac:dyDescent="0.2"/>
  <cols>
    <col min="1" max="1" width="32.140625" style="66" customWidth="1"/>
    <col min="2" max="2" width="8.140625" style="66" customWidth="1"/>
    <col min="3" max="3" width="11.85546875" style="66" customWidth="1"/>
    <col min="4" max="4" width="22.140625" style="66" customWidth="1"/>
    <col min="5" max="5" width="15.85546875" style="66" customWidth="1"/>
    <col min="6" max="6" width="24.140625" style="66" customWidth="1"/>
    <col min="7" max="16384" width="9.140625" style="66"/>
  </cols>
  <sheetData>
    <row r="1" spans="1:6" ht="15.75" x14ac:dyDescent="0.25">
      <c r="A1" s="64" t="s">
        <v>4</v>
      </c>
      <c r="B1" s="64"/>
      <c r="C1" s="65"/>
      <c r="D1" s="65"/>
      <c r="E1" s="65"/>
      <c r="F1" s="65"/>
    </row>
    <row r="2" spans="1:6" ht="4.5" customHeight="1" thickBot="1" x14ac:dyDescent="0.3">
      <c r="A2" s="67"/>
      <c r="B2" s="68"/>
    </row>
    <row r="3" spans="1:6" ht="13.5" thickBot="1" x14ac:dyDescent="0.25">
      <c r="A3" s="69"/>
      <c r="B3" s="69"/>
      <c r="C3" s="70" t="s">
        <v>24</v>
      </c>
      <c r="D3" s="888" t="s">
        <v>3</v>
      </c>
      <c r="E3" s="888"/>
      <c r="F3" s="888"/>
    </row>
    <row r="4" spans="1:6" ht="13.5" thickBot="1" x14ac:dyDescent="0.25">
      <c r="A4" s="71" t="s">
        <v>0</v>
      </c>
      <c r="B4" s="69"/>
      <c r="C4" s="72">
        <v>1</v>
      </c>
      <c r="D4" s="889" t="s">
        <v>50</v>
      </c>
      <c r="E4" s="889"/>
      <c r="F4" s="889"/>
    </row>
    <row r="5" spans="1:6" ht="13.5" thickBot="1" x14ac:dyDescent="0.25">
      <c r="A5" s="15" t="s">
        <v>663</v>
      </c>
      <c r="B5" s="69"/>
      <c r="C5" s="74" t="s">
        <v>160</v>
      </c>
      <c r="D5" s="890" t="s">
        <v>529</v>
      </c>
      <c r="E5" s="890"/>
      <c r="F5" s="890"/>
    </row>
    <row r="6" spans="1:6" ht="13.5" thickBot="1" x14ac:dyDescent="0.25">
      <c r="A6" s="78"/>
      <c r="B6" s="69"/>
      <c r="C6" s="69"/>
      <c r="D6" s="69"/>
      <c r="E6" s="69"/>
      <c r="F6" s="69"/>
    </row>
    <row r="7" spans="1:6" ht="13.5" thickBot="1" x14ac:dyDescent="0.25">
      <c r="A7" s="71" t="s">
        <v>21</v>
      </c>
      <c r="B7" s="69"/>
      <c r="C7" s="245" t="s">
        <v>188</v>
      </c>
      <c r="D7" s="246"/>
      <c r="E7" s="246"/>
      <c r="F7" s="247"/>
    </row>
    <row r="8" spans="1:6" ht="13.5" thickBot="1" x14ac:dyDescent="0.25">
      <c r="A8" s="73" t="s">
        <v>42</v>
      </c>
      <c r="B8" s="69"/>
      <c r="C8" s="891" t="s">
        <v>48</v>
      </c>
      <c r="D8" s="892"/>
      <c r="E8" s="892"/>
      <c r="F8" s="893"/>
    </row>
    <row r="9" spans="1:6" ht="13.5" thickBot="1" x14ac:dyDescent="0.25">
      <c r="A9" s="73" t="s">
        <v>26</v>
      </c>
      <c r="B9" s="69"/>
      <c r="C9" s="778" t="s">
        <v>189</v>
      </c>
      <c r="D9" s="779"/>
      <c r="E9" s="779"/>
      <c r="F9" s="780"/>
    </row>
    <row r="10" spans="1:6" ht="6.75" customHeight="1" thickBot="1" x14ac:dyDescent="0.25">
      <c r="A10" s="78"/>
      <c r="B10" s="69"/>
      <c r="C10" s="69"/>
      <c r="D10" s="69"/>
      <c r="E10" s="69"/>
      <c r="F10" s="69"/>
    </row>
    <row r="11" spans="1:6" ht="13.5" thickBot="1" x14ac:dyDescent="0.25">
      <c r="A11" s="78"/>
      <c r="B11" s="69"/>
      <c r="C11" s="888" t="s">
        <v>28</v>
      </c>
      <c r="D11" s="888"/>
      <c r="E11" s="69"/>
      <c r="F11" s="69"/>
    </row>
    <row r="12" spans="1:6" ht="13.5" thickBot="1" x14ac:dyDescent="0.25">
      <c r="A12" s="81" t="s">
        <v>2</v>
      </c>
      <c r="B12" s="69"/>
      <c r="C12" s="882">
        <v>0.3</v>
      </c>
      <c r="D12" s="882"/>
      <c r="E12" s="69"/>
      <c r="F12" s="69"/>
    </row>
    <row r="13" spans="1:6" ht="13.5" thickBot="1" x14ac:dyDescent="0.25">
      <c r="A13" s="71" t="s">
        <v>20</v>
      </c>
      <c r="B13" s="69"/>
      <c r="C13" s="882">
        <v>0.3</v>
      </c>
      <c r="D13" s="882"/>
      <c r="E13" s="69"/>
      <c r="F13" s="69"/>
    </row>
    <row r="14" spans="1:6" ht="13.5" thickBot="1" x14ac:dyDescent="0.25">
      <c r="A14" s="73" t="s">
        <v>1</v>
      </c>
      <c r="B14" s="69"/>
      <c r="C14" s="882">
        <v>8.5000000000000006E-2</v>
      </c>
      <c r="D14" s="882"/>
      <c r="E14" s="69"/>
      <c r="F14" s="69"/>
    </row>
    <row r="15" spans="1:6" ht="13.5" thickBot="1" x14ac:dyDescent="0.25">
      <c r="A15" s="82"/>
      <c r="B15" s="69"/>
      <c r="C15" s="83"/>
      <c r="D15" s="83"/>
      <c r="E15" s="84"/>
      <c r="F15" s="84"/>
    </row>
    <row r="16" spans="1:6" ht="13.5" thickBot="1" x14ac:dyDescent="0.25">
      <c r="A16" s="71" t="s">
        <v>18</v>
      </c>
      <c r="B16" s="84"/>
      <c r="C16" s="778" t="s">
        <v>1104</v>
      </c>
      <c r="D16" s="779"/>
      <c r="E16" s="779"/>
      <c r="F16" s="780"/>
    </row>
    <row r="17" spans="1:6" ht="13.5" thickBot="1" x14ac:dyDescent="0.25">
      <c r="A17" s="73" t="s">
        <v>19</v>
      </c>
      <c r="B17" s="69"/>
      <c r="C17" s="883" t="s">
        <v>1046</v>
      </c>
      <c r="D17" s="884"/>
      <c r="E17" s="884"/>
      <c r="F17" s="885"/>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ht="13.5" thickBot="1" x14ac:dyDescent="0.25">
      <c r="A22" s="88"/>
      <c r="B22" s="88">
        <v>630</v>
      </c>
      <c r="C22" s="88"/>
      <c r="D22" s="88" t="s">
        <v>55</v>
      </c>
      <c r="E22" s="130">
        <v>300</v>
      </c>
      <c r="F22" s="130">
        <v>85.31</v>
      </c>
    </row>
    <row r="23" spans="1:6" ht="13.5" thickBot="1" x14ac:dyDescent="0.25">
      <c r="A23" s="89" t="s">
        <v>11</v>
      </c>
      <c r="B23" s="90"/>
      <c r="C23" s="90"/>
      <c r="D23" s="90"/>
      <c r="E23" s="131">
        <f>E22</f>
        <v>300</v>
      </c>
      <c r="F23" s="131">
        <f>F22</f>
        <v>85.31</v>
      </c>
    </row>
    <row r="24" spans="1:6" ht="13.5" thickBot="1" x14ac:dyDescent="0.25">
      <c r="A24" s="89" t="s">
        <v>12</v>
      </c>
      <c r="B24" s="90">
        <v>0</v>
      </c>
      <c r="C24" s="90"/>
      <c r="D24" s="90"/>
      <c r="E24" s="132">
        <v>0</v>
      </c>
      <c r="F24" s="133">
        <v>0</v>
      </c>
    </row>
    <row r="25" spans="1:6" ht="13.5" thickBot="1" x14ac:dyDescent="0.25">
      <c r="A25" s="92" t="s">
        <v>13</v>
      </c>
      <c r="B25" s="90" t="s">
        <v>67</v>
      </c>
      <c r="C25" s="90" t="s">
        <v>67</v>
      </c>
      <c r="D25" s="90" t="s">
        <v>67</v>
      </c>
      <c r="E25" s="134">
        <f>SUM(E23:E24)</f>
        <v>300</v>
      </c>
      <c r="F25" s="134">
        <f>SUM(F23:F24)</f>
        <v>85.31</v>
      </c>
    </row>
    <row r="27" spans="1:6" ht="2.25" customHeight="1" x14ac:dyDescent="0.2"/>
    <row r="28" spans="1:6" ht="15.75" x14ac:dyDescent="0.25">
      <c r="A28" s="64" t="s">
        <v>14</v>
      </c>
      <c r="B28" s="65"/>
      <c r="C28" s="65"/>
      <c r="D28" s="65"/>
      <c r="E28" s="65"/>
      <c r="F28" s="65"/>
    </row>
    <row r="29" spans="1:6" ht="22.5" x14ac:dyDescent="0.2">
      <c r="A29" s="219" t="s">
        <v>22</v>
      </c>
      <c r="B29" s="886" t="s">
        <v>15</v>
      </c>
      <c r="C29" s="901"/>
      <c r="D29" s="887"/>
      <c r="E29" s="175" t="s">
        <v>910</v>
      </c>
      <c r="F29" s="29" t="s">
        <v>909</v>
      </c>
    </row>
    <row r="30" spans="1:6" ht="12.75" customHeight="1" x14ac:dyDescent="0.2">
      <c r="A30" s="897" t="s">
        <v>530</v>
      </c>
      <c r="B30" s="822" t="s">
        <v>531</v>
      </c>
      <c r="C30" s="822"/>
      <c r="D30" s="822"/>
      <c r="E30" s="767">
        <v>3675</v>
      </c>
      <c r="F30" s="768" t="s">
        <v>731</v>
      </c>
    </row>
    <row r="31" spans="1:6" ht="12.75" customHeight="1" x14ac:dyDescent="0.2">
      <c r="A31" s="898"/>
      <c r="B31" s="822" t="s">
        <v>532</v>
      </c>
      <c r="C31" s="822"/>
      <c r="D31" s="822"/>
      <c r="E31" s="767">
        <v>125</v>
      </c>
      <c r="F31" s="768" t="s">
        <v>731</v>
      </c>
    </row>
    <row r="32" spans="1:6" x14ac:dyDescent="0.2">
      <c r="A32" s="898"/>
      <c r="B32" s="802" t="s">
        <v>203</v>
      </c>
      <c r="C32" s="803"/>
      <c r="D32" s="804"/>
      <c r="E32" s="767">
        <v>3585</v>
      </c>
      <c r="F32" s="768" t="s">
        <v>731</v>
      </c>
    </row>
    <row r="33" spans="1:6" ht="22.5" customHeight="1" x14ac:dyDescent="0.2">
      <c r="A33" s="898"/>
      <c r="B33" s="802" t="s">
        <v>204</v>
      </c>
      <c r="C33" s="803"/>
      <c r="D33" s="804"/>
      <c r="E33" s="767">
        <v>1825</v>
      </c>
      <c r="F33" s="768" t="s">
        <v>731</v>
      </c>
    </row>
    <row r="34" spans="1:6" x14ac:dyDescent="0.2">
      <c r="A34" s="898"/>
      <c r="B34" s="802" t="s">
        <v>199</v>
      </c>
      <c r="C34" s="803"/>
      <c r="D34" s="804"/>
      <c r="E34" s="767">
        <v>175</v>
      </c>
      <c r="F34" s="768" t="s">
        <v>731</v>
      </c>
    </row>
    <row r="35" spans="1:6" x14ac:dyDescent="0.2">
      <c r="A35" s="898"/>
      <c r="B35" s="802" t="s">
        <v>533</v>
      </c>
      <c r="C35" s="803"/>
      <c r="D35" s="804"/>
      <c r="E35" s="769">
        <v>1035</v>
      </c>
      <c r="F35" s="770" t="s">
        <v>731</v>
      </c>
    </row>
    <row r="36" spans="1:6" x14ac:dyDescent="0.2">
      <c r="A36" s="898"/>
      <c r="B36" s="802" t="s">
        <v>534</v>
      </c>
      <c r="C36" s="803"/>
      <c r="D36" s="804"/>
      <c r="E36" s="769">
        <v>85</v>
      </c>
      <c r="F36" s="771" t="s">
        <v>1105</v>
      </c>
    </row>
    <row r="37" spans="1:6" x14ac:dyDescent="0.2">
      <c r="A37" s="898"/>
      <c r="B37" s="802" t="s">
        <v>535</v>
      </c>
      <c r="C37" s="803"/>
      <c r="D37" s="804"/>
      <c r="E37" s="769">
        <v>1500</v>
      </c>
      <c r="F37" s="771" t="s">
        <v>1106</v>
      </c>
    </row>
    <row r="38" spans="1:6" x14ac:dyDescent="0.2">
      <c r="A38" s="898"/>
      <c r="B38" s="802" t="s">
        <v>536</v>
      </c>
      <c r="C38" s="803"/>
      <c r="D38" s="804"/>
      <c r="E38" s="769">
        <v>3400</v>
      </c>
      <c r="F38" s="771" t="s">
        <v>1107</v>
      </c>
    </row>
    <row r="39" spans="1:6" x14ac:dyDescent="0.2">
      <c r="A39" s="899"/>
      <c r="B39" s="802" t="s">
        <v>190</v>
      </c>
      <c r="C39" s="803"/>
      <c r="D39" s="804"/>
      <c r="E39" s="769">
        <v>210</v>
      </c>
      <c r="F39" s="771" t="s">
        <v>1108</v>
      </c>
    </row>
    <row r="40" spans="1:6" x14ac:dyDescent="0.2">
      <c r="A40" s="897" t="s">
        <v>200</v>
      </c>
      <c r="B40" s="802" t="s">
        <v>537</v>
      </c>
      <c r="C40" s="803"/>
      <c r="D40" s="804"/>
      <c r="E40" s="772">
        <v>0.16</v>
      </c>
      <c r="F40" s="773">
        <v>7.0900000000000005E-2</v>
      </c>
    </row>
    <row r="41" spans="1:6" x14ac:dyDescent="0.2">
      <c r="A41" s="898"/>
      <c r="B41" s="802" t="s">
        <v>538</v>
      </c>
      <c r="C41" s="803"/>
      <c r="D41" s="804"/>
      <c r="E41" s="772">
        <v>0.91</v>
      </c>
      <c r="F41" s="773">
        <v>0</v>
      </c>
    </row>
    <row r="42" spans="1:6" x14ac:dyDescent="0.2">
      <c r="A42" s="898"/>
      <c r="B42" s="802" t="s">
        <v>539</v>
      </c>
      <c r="C42" s="803"/>
      <c r="D42" s="804"/>
      <c r="E42" s="772">
        <v>0.88</v>
      </c>
      <c r="F42" s="773">
        <v>0</v>
      </c>
    </row>
    <row r="43" spans="1:6" x14ac:dyDescent="0.2">
      <c r="A43" s="899"/>
      <c r="B43" s="802" t="s">
        <v>540</v>
      </c>
      <c r="C43" s="803"/>
      <c r="D43" s="804"/>
      <c r="E43" s="772">
        <v>0.91</v>
      </c>
      <c r="F43" s="773">
        <v>0</v>
      </c>
    </row>
    <row r="44" spans="1:6" x14ac:dyDescent="0.2">
      <c r="A44" s="794" t="s">
        <v>542</v>
      </c>
      <c r="B44" s="822" t="s">
        <v>541</v>
      </c>
      <c r="C44" s="822"/>
      <c r="D44" s="822"/>
      <c r="E44" s="771" t="s">
        <v>1109</v>
      </c>
      <c r="F44" s="770" t="s">
        <v>731</v>
      </c>
    </row>
    <row r="45" spans="1:6" x14ac:dyDescent="0.2">
      <c r="A45" s="794"/>
      <c r="B45" s="822" t="s">
        <v>201</v>
      </c>
      <c r="C45" s="822"/>
      <c r="D45" s="822"/>
      <c r="E45" s="771" t="s">
        <v>1110</v>
      </c>
      <c r="F45" s="770" t="s">
        <v>731</v>
      </c>
    </row>
    <row r="46" spans="1:6" x14ac:dyDescent="0.2">
      <c r="A46" s="794"/>
      <c r="B46" s="822" t="s">
        <v>202</v>
      </c>
      <c r="C46" s="822"/>
      <c r="D46" s="822"/>
      <c r="E46" s="771" t="s">
        <v>1111</v>
      </c>
      <c r="F46" s="770" t="s">
        <v>731</v>
      </c>
    </row>
    <row r="47" spans="1:6" x14ac:dyDescent="0.2">
      <c r="A47" s="63" t="s">
        <v>544</v>
      </c>
      <c r="B47" s="822" t="s">
        <v>543</v>
      </c>
      <c r="C47" s="822"/>
      <c r="D47" s="822"/>
      <c r="E47" s="772">
        <v>0.86</v>
      </c>
      <c r="F47" s="773">
        <v>0</v>
      </c>
    </row>
    <row r="48" spans="1:6" x14ac:dyDescent="0.2">
      <c r="A48" s="98"/>
      <c r="D48" s="216"/>
      <c r="E48" s="218"/>
      <c r="F48" s="217"/>
    </row>
    <row r="49" spans="1:6" x14ac:dyDescent="0.2">
      <c r="A49" s="98" t="s">
        <v>16</v>
      </c>
      <c r="D49" s="216"/>
      <c r="E49" s="218"/>
      <c r="F49" s="217"/>
    </row>
    <row r="50" spans="1:6" ht="89.25" customHeight="1" x14ac:dyDescent="0.2">
      <c r="A50" s="99" t="s">
        <v>17</v>
      </c>
      <c r="B50" s="900" t="s">
        <v>1112</v>
      </c>
      <c r="C50" s="786"/>
      <c r="D50" s="786"/>
      <c r="E50" s="786"/>
      <c r="F50" s="787"/>
    </row>
    <row r="52" spans="1:6" ht="24" x14ac:dyDescent="0.2">
      <c r="A52" s="99" t="s">
        <v>29</v>
      </c>
      <c r="B52" s="894"/>
      <c r="C52" s="895"/>
      <c r="D52" s="895"/>
      <c r="E52" s="895"/>
      <c r="F52" s="896"/>
    </row>
  </sheetData>
  <sheetProtection selectLockedCells="1" selectUnlockedCells="1"/>
  <mergeCells count="35">
    <mergeCell ref="A30:A39"/>
    <mergeCell ref="B38:D38"/>
    <mergeCell ref="B40:D40"/>
    <mergeCell ref="B41:D41"/>
    <mergeCell ref="B42:D42"/>
    <mergeCell ref="B35:D35"/>
    <mergeCell ref="B34:D34"/>
    <mergeCell ref="B36:D36"/>
    <mergeCell ref="B37:D37"/>
    <mergeCell ref="B39:D39"/>
    <mergeCell ref="D3:F3"/>
    <mergeCell ref="D4:F4"/>
    <mergeCell ref="D5:F5"/>
    <mergeCell ref="C8:F8"/>
    <mergeCell ref="C9:F9"/>
    <mergeCell ref="C11:D11"/>
    <mergeCell ref="B30:D30"/>
    <mergeCell ref="B31:D31"/>
    <mergeCell ref="B32:D32"/>
    <mergeCell ref="B33:D33"/>
    <mergeCell ref="B29:D29"/>
    <mergeCell ref="C12:D12"/>
    <mergeCell ref="C13:D13"/>
    <mergeCell ref="C14:D14"/>
    <mergeCell ref="C16:F16"/>
    <mergeCell ref="C17:F17"/>
    <mergeCell ref="B52:F52"/>
    <mergeCell ref="A40:A43"/>
    <mergeCell ref="B44:D44"/>
    <mergeCell ref="B45:D45"/>
    <mergeCell ref="B46:D46"/>
    <mergeCell ref="A44:A46"/>
    <mergeCell ref="B47:D47"/>
    <mergeCell ref="B43:D43"/>
    <mergeCell ref="B50:F50"/>
  </mergeCells>
  <pageMargins left="0.7" right="0.7" top="0.75" bottom="0.75" header="0.3" footer="0.3"/>
  <pageSetup paperSize="9" scale="78" firstPageNumber="0" fitToHeight="0" orientation="portrait" verticalDpi="3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9"/>
  <sheetViews>
    <sheetView showGridLines="0" topLeftCell="A17" workbookViewId="0">
      <selection activeCell="B38" sqref="B38"/>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307</v>
      </c>
      <c r="E4" s="51"/>
      <c r="F4" s="52"/>
    </row>
    <row r="5" spans="1:8" ht="13.5" thickBot="1" x14ac:dyDescent="0.25">
      <c r="A5" s="16" t="s">
        <v>27</v>
      </c>
      <c r="B5" s="3"/>
      <c r="C5" s="42" t="s">
        <v>312</v>
      </c>
      <c r="D5" s="36" t="s">
        <v>313</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78" t="s">
        <v>48</v>
      </c>
      <c r="D8" s="779"/>
      <c r="E8" s="779"/>
      <c r="F8" s="780"/>
    </row>
    <row r="9" spans="1:8" ht="13.5" thickBot="1" x14ac:dyDescent="0.25">
      <c r="A9" s="16" t="s">
        <v>26</v>
      </c>
      <c r="B9" s="3"/>
      <c r="C9" s="778" t="s">
        <v>209</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1</v>
      </c>
      <c r="D12" s="784"/>
      <c r="E12" s="3"/>
      <c r="F12" s="3"/>
    </row>
    <row r="13" spans="1:8" ht="13.5" thickBot="1" x14ac:dyDescent="0.25">
      <c r="A13" s="15" t="s">
        <v>20</v>
      </c>
      <c r="B13" s="3"/>
      <c r="C13" s="783">
        <v>1</v>
      </c>
      <c r="D13" s="784"/>
      <c r="E13" s="3"/>
      <c r="F13" s="3"/>
    </row>
    <row r="14" spans="1:8" ht="13.5" thickBot="1" x14ac:dyDescent="0.25">
      <c r="A14" s="16" t="s">
        <v>1</v>
      </c>
      <c r="B14" s="3"/>
      <c r="C14" s="783">
        <v>0</v>
      </c>
      <c r="D14" s="784"/>
      <c r="E14" s="3"/>
      <c r="F14" s="3"/>
    </row>
    <row r="15" spans="1:8" ht="3" customHeight="1" thickBot="1" x14ac:dyDescent="0.25">
      <c r="A15" s="10"/>
      <c r="B15" s="3"/>
      <c r="C15" s="12"/>
      <c r="D15" s="12"/>
      <c r="E15" s="11"/>
      <c r="F15" s="11"/>
    </row>
    <row r="16" spans="1:8" ht="13.5" thickBot="1" x14ac:dyDescent="0.25">
      <c r="A16" s="15" t="s">
        <v>18</v>
      </c>
      <c r="B16" s="11"/>
      <c r="C16" s="778" t="s">
        <v>1052</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336" t="s">
        <v>23</v>
      </c>
      <c r="B21" s="27" t="s">
        <v>6</v>
      </c>
      <c r="C21" s="27" t="s">
        <v>7</v>
      </c>
      <c r="D21" s="27" t="s">
        <v>8</v>
      </c>
      <c r="E21" s="27" t="s">
        <v>9</v>
      </c>
      <c r="F21" s="27" t="s">
        <v>10</v>
      </c>
    </row>
    <row r="22" spans="1:8" s="7" customFormat="1" x14ac:dyDescent="0.2">
      <c r="A22" s="136"/>
      <c r="B22" s="62"/>
      <c r="C22" s="62">
        <v>630</v>
      </c>
      <c r="D22" s="337" t="s">
        <v>55</v>
      </c>
      <c r="E22" s="55">
        <v>1000</v>
      </c>
      <c r="F22" s="55">
        <v>0</v>
      </c>
    </row>
    <row r="23" spans="1:8" ht="13.5" thickBot="1" x14ac:dyDescent="0.25">
      <c r="A23" s="22"/>
      <c r="B23" s="62"/>
      <c r="C23" s="32"/>
      <c r="D23" s="337"/>
      <c r="E23" s="55"/>
      <c r="F23" s="55"/>
    </row>
    <row r="24" spans="1:8" ht="16.5" customHeight="1" thickBot="1" x14ac:dyDescent="0.25">
      <c r="A24" s="23" t="s">
        <v>11</v>
      </c>
      <c r="B24" s="24"/>
      <c r="C24" s="24"/>
      <c r="D24" s="24"/>
      <c r="E24" s="61">
        <f>SUM(E22:E23)</f>
        <v>1000</v>
      </c>
      <c r="F24" s="61">
        <f>SUM(F22:F23)</f>
        <v>0</v>
      </c>
    </row>
    <row r="25" spans="1:8" ht="13.5" thickBot="1" x14ac:dyDescent="0.25">
      <c r="A25" s="250"/>
      <c r="B25" s="279"/>
      <c r="C25" s="237"/>
      <c r="D25" s="237"/>
      <c r="E25" s="236"/>
      <c r="F25" s="236"/>
    </row>
    <row r="26" spans="1:8" ht="13.5" thickBot="1" x14ac:dyDescent="0.25">
      <c r="A26" s="23" t="s">
        <v>12</v>
      </c>
      <c r="B26" s="251"/>
      <c r="C26" s="24"/>
      <c r="D26" s="24"/>
      <c r="E26" s="60">
        <f>SUM(E25:E25)</f>
        <v>0</v>
      </c>
      <c r="F26" s="60">
        <f>SUM(F25:F25)</f>
        <v>0</v>
      </c>
    </row>
    <row r="27" spans="1:8" ht="13.5" thickBot="1" x14ac:dyDescent="0.25">
      <c r="A27" s="26" t="s">
        <v>13</v>
      </c>
      <c r="B27" s="24"/>
      <c r="C27" s="24"/>
      <c r="D27" s="24"/>
      <c r="E27" s="58">
        <f>E26+E24</f>
        <v>1000</v>
      </c>
      <c r="F27" s="58">
        <f>F26+F24</f>
        <v>0</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174" t="s">
        <v>22</v>
      </c>
      <c r="B32" s="812" t="s">
        <v>15</v>
      </c>
      <c r="C32" s="812"/>
      <c r="D32" s="812"/>
      <c r="E32" s="175" t="s">
        <v>910</v>
      </c>
      <c r="F32" s="175" t="s">
        <v>934</v>
      </c>
    </row>
    <row r="33" spans="1:8" ht="33.75" customHeight="1" x14ac:dyDescent="0.2">
      <c r="A33" s="794" t="s">
        <v>314</v>
      </c>
      <c r="B33" s="822" t="s">
        <v>623</v>
      </c>
      <c r="C33" s="822"/>
      <c r="D33" s="822"/>
      <c r="E33" s="597">
        <v>0.5</v>
      </c>
      <c r="F33" s="597">
        <v>0.75</v>
      </c>
    </row>
    <row r="34" spans="1:8" ht="33.75" customHeight="1" x14ac:dyDescent="0.2">
      <c r="A34" s="794"/>
      <c r="B34" s="822" t="s">
        <v>622</v>
      </c>
      <c r="C34" s="822"/>
      <c r="D34" s="822"/>
      <c r="E34" s="594">
        <v>89</v>
      </c>
      <c r="F34" s="594">
        <v>153</v>
      </c>
    </row>
    <row r="35" spans="1:8" x14ac:dyDescent="0.2">
      <c r="A35" s="437"/>
      <c r="B35" s="437"/>
      <c r="C35" s="437"/>
      <c r="D35" s="437"/>
      <c r="E35" s="596"/>
      <c r="F35" s="596"/>
    </row>
    <row r="36" spans="1:8" ht="12" customHeight="1" x14ac:dyDescent="0.2">
      <c r="A36" s="6" t="s">
        <v>16</v>
      </c>
      <c r="E36" s="20"/>
      <c r="F36" s="20"/>
    </row>
    <row r="37" spans="1:8" ht="181.5" customHeight="1" x14ac:dyDescent="0.2">
      <c r="A37" s="255" t="s">
        <v>17</v>
      </c>
      <c r="B37" s="1363" t="s">
        <v>1053</v>
      </c>
      <c r="C37" s="1364"/>
      <c r="D37" s="1364"/>
      <c r="E37" s="1364"/>
      <c r="F37" s="1365"/>
      <c r="G37" s="19"/>
      <c r="H37" s="19"/>
    </row>
    <row r="39" spans="1:8" ht="24" customHeight="1" x14ac:dyDescent="0.2">
      <c r="A39" s="99" t="s">
        <v>29</v>
      </c>
      <c r="B39" s="916"/>
      <c r="C39" s="917"/>
      <c r="D39" s="917"/>
      <c r="E39" s="917"/>
      <c r="F39" s="918"/>
    </row>
  </sheetData>
  <mergeCells count="14">
    <mergeCell ref="C17:F17"/>
    <mergeCell ref="C16:F16"/>
    <mergeCell ref="C8:F8"/>
    <mergeCell ref="C9:F9"/>
    <mergeCell ref="C11:D11"/>
    <mergeCell ref="C12:D12"/>
    <mergeCell ref="C13:D13"/>
    <mergeCell ref="C14:D14"/>
    <mergeCell ref="B37:F37"/>
    <mergeCell ref="B39:F39"/>
    <mergeCell ref="B32:D32"/>
    <mergeCell ref="B33:D33"/>
    <mergeCell ref="A33:A34"/>
    <mergeCell ref="B34:D34"/>
  </mergeCells>
  <pageMargins left="0.7" right="0.7" top="0.75" bottom="0.75" header="0.3" footer="0.3"/>
  <pageSetup paperSize="9" scale="89" fitToHeight="0"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40"/>
  <sheetViews>
    <sheetView topLeftCell="A11" workbookViewId="0">
      <selection activeCell="F36" sqref="F36"/>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7" ht="18" x14ac:dyDescent="0.25">
      <c r="A1" s="192"/>
      <c r="B1" s="192"/>
    </row>
    <row r="2" spans="1:7" ht="15.75" x14ac:dyDescent="0.25">
      <c r="A2" s="64" t="s">
        <v>4</v>
      </c>
      <c r="B2" s="64"/>
      <c r="C2" s="65"/>
      <c r="D2" s="65"/>
      <c r="E2" s="65"/>
      <c r="F2" s="65"/>
      <c r="G2" s="65"/>
    </row>
    <row r="3" spans="1:7" ht="8.25" customHeight="1"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12</v>
      </c>
      <c r="D5" s="889" t="s">
        <v>119</v>
      </c>
      <c r="E5" s="889"/>
      <c r="F5" s="889"/>
      <c r="G5" s="889"/>
    </row>
    <row r="6" spans="1:7" ht="13.5" thickBot="1" x14ac:dyDescent="0.25">
      <c r="A6" s="71" t="s">
        <v>663</v>
      </c>
      <c r="B6" s="69"/>
      <c r="C6" s="74" t="s">
        <v>120</v>
      </c>
      <c r="D6" s="75" t="s">
        <v>728</v>
      </c>
      <c r="E6" s="76"/>
      <c r="F6" s="76"/>
      <c r="G6" s="7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63" t="s">
        <v>48</v>
      </c>
      <c r="D9" s="964"/>
      <c r="E9" s="964"/>
      <c r="F9" s="964"/>
      <c r="G9" s="965"/>
    </row>
    <row r="10" spans="1:7" ht="13.5" thickBot="1" x14ac:dyDescent="0.25">
      <c r="A10" s="73" t="s">
        <v>26</v>
      </c>
      <c r="B10" s="69"/>
      <c r="C10" s="892" t="s">
        <v>65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1</v>
      </c>
      <c r="D13" s="882"/>
      <c r="E13" s="69"/>
      <c r="F13" s="69"/>
    </row>
    <row r="14" spans="1:7" ht="13.5" thickBot="1" x14ac:dyDescent="0.25">
      <c r="A14" s="71" t="s">
        <v>20</v>
      </c>
      <c r="B14" s="69"/>
      <c r="C14" s="882">
        <v>1</v>
      </c>
      <c r="D14" s="882"/>
      <c r="E14" s="69"/>
      <c r="F14" s="69"/>
    </row>
    <row r="15" spans="1:7" ht="13.5" thickBot="1" x14ac:dyDescent="0.25">
      <c r="A15" s="73" t="s">
        <v>1</v>
      </c>
      <c r="B15" s="69"/>
      <c r="C15" s="882">
        <v>0.96199999999999997</v>
      </c>
      <c r="D15" s="882"/>
      <c r="E15" s="69"/>
      <c r="F15" s="69"/>
    </row>
    <row r="16" spans="1:7" ht="13.5" thickBot="1" x14ac:dyDescent="0.25">
      <c r="A16" s="82"/>
      <c r="B16" s="69"/>
      <c r="C16" s="83"/>
      <c r="D16" s="83"/>
      <c r="E16" s="84"/>
      <c r="F16" s="84"/>
      <c r="G16" s="85"/>
    </row>
    <row r="17" spans="1:7" s="85" customFormat="1" ht="13.5" thickBot="1" x14ac:dyDescent="0.25">
      <c r="A17" s="71" t="s">
        <v>18</v>
      </c>
      <c r="B17" s="84"/>
      <c r="C17" s="892" t="s">
        <v>1116</v>
      </c>
      <c r="D17" s="892"/>
      <c r="E17" s="892"/>
      <c r="F17" s="892"/>
      <c r="G17" s="892"/>
    </row>
    <row r="18" spans="1:7" ht="13.5" thickBot="1" x14ac:dyDescent="0.25">
      <c r="A18" s="73" t="s">
        <v>19</v>
      </c>
      <c r="B18" s="69"/>
      <c r="C18" s="79" t="s">
        <v>1129</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s="85" customFormat="1" x14ac:dyDescent="0.2">
      <c r="A22" s="86" t="s">
        <v>23</v>
      </c>
      <c r="B22" s="87" t="s">
        <v>6</v>
      </c>
      <c r="C22" s="87" t="s">
        <v>7</v>
      </c>
      <c r="D22" s="87" t="s">
        <v>8</v>
      </c>
      <c r="E22" s="87" t="s">
        <v>9</v>
      </c>
      <c r="F22" s="87" t="s">
        <v>10</v>
      </c>
    </row>
    <row r="23" spans="1:7" x14ac:dyDescent="0.2">
      <c r="A23" s="88"/>
      <c r="B23" s="88">
        <v>640</v>
      </c>
      <c r="C23" s="88"/>
      <c r="D23" s="88" t="s">
        <v>66</v>
      </c>
      <c r="E23" s="193">
        <v>1000</v>
      </c>
      <c r="F23" s="193">
        <v>962.54</v>
      </c>
    </row>
    <row r="24" spans="1:7" ht="13.5" thickBot="1" x14ac:dyDescent="0.25">
      <c r="A24" s="88"/>
      <c r="B24" s="88"/>
      <c r="C24" s="88"/>
      <c r="D24" s="88"/>
      <c r="E24" s="193"/>
      <c r="F24" s="193"/>
    </row>
    <row r="25" spans="1:7" ht="13.5" thickBot="1" x14ac:dyDescent="0.25">
      <c r="A25" s="89" t="s">
        <v>11</v>
      </c>
      <c r="B25" s="90"/>
      <c r="C25" s="90"/>
      <c r="D25" s="90"/>
      <c r="E25" s="194">
        <f>SUM(E23:E24)</f>
        <v>1000</v>
      </c>
      <c r="F25" s="194">
        <f>SUM(F23:F24)</f>
        <v>962.54</v>
      </c>
    </row>
    <row r="26" spans="1:7" ht="13.5" thickBot="1" x14ac:dyDescent="0.25">
      <c r="A26" s="89" t="s">
        <v>12</v>
      </c>
      <c r="B26" s="90">
        <v>0</v>
      </c>
      <c r="C26" s="90"/>
      <c r="D26" s="90"/>
      <c r="E26" s="148">
        <v>0</v>
      </c>
      <c r="F26" s="149">
        <v>0</v>
      </c>
    </row>
    <row r="27" spans="1:7" ht="13.5" thickBot="1" x14ac:dyDescent="0.25">
      <c r="A27" s="92" t="s">
        <v>13</v>
      </c>
      <c r="B27" s="90" t="s">
        <v>67</v>
      </c>
      <c r="C27" s="90" t="s">
        <v>67</v>
      </c>
      <c r="D27" s="90" t="s">
        <v>67</v>
      </c>
      <c r="E27" s="195">
        <f>E26+E25</f>
        <v>1000</v>
      </c>
      <c r="F27" s="195">
        <f>F26+F25</f>
        <v>962.54</v>
      </c>
    </row>
    <row r="31" spans="1:7" ht="15.75" x14ac:dyDescent="0.25">
      <c r="A31" s="64" t="s">
        <v>14</v>
      </c>
      <c r="B31" s="65"/>
      <c r="C31" s="65"/>
      <c r="D31" s="65"/>
      <c r="E31" s="65"/>
      <c r="F31" s="65"/>
      <c r="G31" s="65"/>
    </row>
    <row r="32" spans="1:7" x14ac:dyDescent="0.2">
      <c r="A32" s="93"/>
    </row>
    <row r="33" spans="1:7" ht="21.75" customHeight="1" x14ac:dyDescent="0.2">
      <c r="A33" s="929" t="s">
        <v>22</v>
      </c>
      <c r="B33" s="929"/>
      <c r="C33" s="929"/>
      <c r="D33" s="172" t="s">
        <v>15</v>
      </c>
      <c r="E33" s="718" t="s">
        <v>939</v>
      </c>
      <c r="F33" s="94" t="s">
        <v>934</v>
      </c>
    </row>
    <row r="34" spans="1:7" ht="43.5" customHeight="1" x14ac:dyDescent="0.2">
      <c r="A34" s="926" t="s">
        <v>121</v>
      </c>
      <c r="B34" s="926"/>
      <c r="C34" s="926"/>
      <c r="D34" s="647" t="s">
        <v>122</v>
      </c>
      <c r="E34" s="663">
        <v>12</v>
      </c>
      <c r="F34" s="664" t="s">
        <v>123</v>
      </c>
    </row>
    <row r="35" spans="1:7" ht="43.5" customHeight="1" x14ac:dyDescent="0.2">
      <c r="A35" s="924" t="s">
        <v>729</v>
      </c>
      <c r="B35" s="924"/>
      <c r="C35" s="924"/>
      <c r="D35" s="169" t="s">
        <v>730</v>
      </c>
      <c r="E35" s="171">
        <v>3</v>
      </c>
      <c r="F35" s="665" t="s">
        <v>169</v>
      </c>
    </row>
    <row r="36" spans="1:7" ht="12.75" customHeight="1" x14ac:dyDescent="0.2">
      <c r="E36" s="97"/>
      <c r="F36" s="97"/>
      <c r="G36" s="97"/>
    </row>
    <row r="37" spans="1:7" ht="18" customHeight="1" x14ac:dyDescent="0.2">
      <c r="A37" s="98" t="s">
        <v>16</v>
      </c>
    </row>
    <row r="38" spans="1:7" ht="68.25" customHeight="1" x14ac:dyDescent="0.2">
      <c r="A38" s="99" t="s">
        <v>17</v>
      </c>
      <c r="B38" s="927" t="s">
        <v>1130</v>
      </c>
      <c r="C38" s="927"/>
      <c r="D38" s="927"/>
      <c r="E38" s="927"/>
      <c r="F38" s="927"/>
    </row>
    <row r="39" spans="1:7" ht="20.25" customHeight="1" x14ac:dyDescent="0.2"/>
    <row r="40" spans="1:7" ht="24" customHeight="1" x14ac:dyDescent="0.2">
      <c r="A40" s="99" t="s">
        <v>29</v>
      </c>
      <c r="B40" s="928"/>
      <c r="C40" s="928"/>
      <c r="D40" s="928"/>
      <c r="E40" s="928"/>
      <c r="F40" s="928"/>
    </row>
  </sheetData>
  <sheetProtection selectLockedCells="1" selectUnlockedCells="1"/>
  <mergeCells count="14">
    <mergeCell ref="C13:D13"/>
    <mergeCell ref="B40:F40"/>
    <mergeCell ref="C14:D14"/>
    <mergeCell ref="C15:D15"/>
    <mergeCell ref="C17:G17"/>
    <mergeCell ref="A33:C33"/>
    <mergeCell ref="A34:C34"/>
    <mergeCell ref="B38:F38"/>
    <mergeCell ref="A35:C35"/>
    <mergeCell ref="D4:G4"/>
    <mergeCell ref="D5:G5"/>
    <mergeCell ref="C9:G9"/>
    <mergeCell ref="C10:G10"/>
    <mergeCell ref="C12:D12"/>
  </mergeCells>
  <pageMargins left="0.7" right="0.7" top="0.75" bottom="0.75" header="0.3" footer="0.3"/>
  <pageSetup paperSize="9" scale="76" firstPageNumber="0" fitToHeight="0" orientation="portrait" verticalDpi="3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G39"/>
  <sheetViews>
    <sheetView topLeftCell="A7" workbookViewId="0">
      <selection activeCell="K37" sqref="K37"/>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12</v>
      </c>
      <c r="D5" s="889" t="s">
        <v>119</v>
      </c>
      <c r="E5" s="889"/>
      <c r="F5" s="889"/>
      <c r="G5" s="889"/>
    </row>
    <row r="6" spans="1:7" ht="13.5" thickBot="1" x14ac:dyDescent="0.25">
      <c r="A6" s="73" t="s">
        <v>663</v>
      </c>
      <c r="B6" s="69"/>
      <c r="C6" s="74" t="s">
        <v>732</v>
      </c>
      <c r="D6" s="105" t="s">
        <v>733</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63" t="s">
        <v>48</v>
      </c>
      <c r="D9" s="964"/>
      <c r="E9" s="964"/>
      <c r="F9" s="964"/>
      <c r="G9" s="965"/>
    </row>
    <row r="10" spans="1:7" ht="13.5" thickBot="1" x14ac:dyDescent="0.25">
      <c r="A10" s="73" t="s">
        <v>26</v>
      </c>
      <c r="B10" s="69"/>
      <c r="C10" s="892" t="s">
        <v>65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145</v>
      </c>
      <c r="D13" s="882"/>
      <c r="E13" s="69"/>
      <c r="F13" s="69"/>
    </row>
    <row r="14" spans="1:7" ht="13.5" thickBot="1" x14ac:dyDescent="0.25">
      <c r="A14" s="71" t="s">
        <v>20</v>
      </c>
      <c r="B14" s="69"/>
      <c r="C14" s="882">
        <v>145</v>
      </c>
      <c r="D14" s="882"/>
      <c r="E14" s="69"/>
      <c r="F14" s="69"/>
    </row>
    <row r="15" spans="1:7" ht="13.5" thickBot="1" x14ac:dyDescent="0.25">
      <c r="A15" s="73" t="s">
        <v>1</v>
      </c>
      <c r="B15" s="69"/>
      <c r="C15" s="882">
        <v>64.998999999999995</v>
      </c>
      <c r="D15" s="882"/>
      <c r="E15" s="69"/>
      <c r="F15" s="69"/>
    </row>
    <row r="16" spans="1:7" ht="13.5" thickBot="1" x14ac:dyDescent="0.25">
      <c r="A16" s="82"/>
      <c r="B16" s="69"/>
      <c r="C16" s="83"/>
      <c r="D16" s="83"/>
      <c r="E16" s="84"/>
      <c r="F16" s="84"/>
      <c r="G16" s="85"/>
    </row>
    <row r="17" spans="1:7" ht="13.5" thickBot="1" x14ac:dyDescent="0.25">
      <c r="A17" s="71" t="s">
        <v>18</v>
      </c>
      <c r="B17" s="84"/>
      <c r="C17" s="892" t="s">
        <v>1123</v>
      </c>
      <c r="D17" s="892"/>
      <c r="E17" s="892"/>
      <c r="F17" s="892"/>
      <c r="G17" s="892"/>
    </row>
    <row r="18" spans="1:7" ht="13.5" thickBot="1" x14ac:dyDescent="0.25">
      <c r="A18" s="73" t="s">
        <v>19</v>
      </c>
      <c r="B18" s="69"/>
      <c r="C18" s="79" t="s">
        <v>1046</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idden="1" x14ac:dyDescent="0.2">
      <c r="A23" s="142"/>
      <c r="B23" s="719"/>
      <c r="C23" s="87"/>
      <c r="D23" s="87"/>
      <c r="E23" s="130"/>
      <c r="F23" s="130"/>
    </row>
    <row r="24" spans="1:7" ht="13.5" thickBot="1" x14ac:dyDescent="0.25">
      <c r="A24" s="88"/>
      <c r="B24" s="719">
        <v>640</v>
      </c>
      <c r="C24" s="88"/>
      <c r="D24" s="197" t="s">
        <v>66</v>
      </c>
      <c r="E24" s="130">
        <v>130000</v>
      </c>
      <c r="F24" s="130">
        <v>64999.98</v>
      </c>
    </row>
    <row r="25" spans="1:7" ht="13.5" thickBot="1" x14ac:dyDescent="0.25">
      <c r="A25" s="89" t="s">
        <v>11</v>
      </c>
      <c r="B25" s="90"/>
      <c r="C25" s="90"/>
      <c r="D25" s="90"/>
      <c r="E25" s="131">
        <f>E24+E23</f>
        <v>130000</v>
      </c>
      <c r="F25" s="131">
        <f>F24+F23</f>
        <v>64999.98</v>
      </c>
    </row>
    <row r="26" spans="1:7" ht="13.5" thickBot="1" x14ac:dyDescent="0.25">
      <c r="A26" s="89" t="s">
        <v>12</v>
      </c>
      <c r="B26" s="90">
        <v>0</v>
      </c>
      <c r="C26" s="90"/>
      <c r="D26" s="90"/>
      <c r="E26" s="132">
        <v>15000</v>
      </c>
      <c r="F26" s="133">
        <v>0</v>
      </c>
    </row>
    <row r="27" spans="1:7" ht="13.5" thickBot="1" x14ac:dyDescent="0.25">
      <c r="A27" s="92" t="s">
        <v>13</v>
      </c>
      <c r="B27" s="90" t="s">
        <v>67</v>
      </c>
      <c r="C27" s="90" t="s">
        <v>67</v>
      </c>
      <c r="D27" s="90" t="s">
        <v>67</v>
      </c>
      <c r="E27" s="134">
        <f>E26+E25</f>
        <v>145000</v>
      </c>
      <c r="F27" s="134">
        <f>F26+F25</f>
        <v>64999.98</v>
      </c>
    </row>
    <row r="31" spans="1:7" ht="15.75" x14ac:dyDescent="0.25">
      <c r="A31" s="64" t="s">
        <v>14</v>
      </c>
      <c r="B31" s="65"/>
      <c r="C31" s="65"/>
      <c r="D31" s="65"/>
      <c r="E31" s="65"/>
      <c r="F31" s="65"/>
      <c r="G31" s="65"/>
    </row>
    <row r="32" spans="1:7" x14ac:dyDescent="0.2">
      <c r="A32" s="93"/>
    </row>
    <row r="33" spans="1:7" ht="22.5" x14ac:dyDescent="0.2">
      <c r="A33" s="929" t="s">
        <v>22</v>
      </c>
      <c r="B33" s="929"/>
      <c r="C33" s="929"/>
      <c r="D33" s="172" t="s">
        <v>15</v>
      </c>
      <c r="E33" s="718" t="s">
        <v>939</v>
      </c>
      <c r="F33" s="94" t="s">
        <v>934</v>
      </c>
    </row>
    <row r="34" spans="1:7" ht="36" customHeight="1" x14ac:dyDescent="0.2">
      <c r="A34" s="925" t="s">
        <v>126</v>
      </c>
      <c r="B34" s="925"/>
      <c r="C34" s="925"/>
      <c r="D34" s="108" t="s">
        <v>127</v>
      </c>
      <c r="E34" s="96" t="s">
        <v>128</v>
      </c>
      <c r="F34" s="96" t="s">
        <v>128</v>
      </c>
    </row>
    <row r="35" spans="1:7" x14ac:dyDescent="0.2">
      <c r="E35" s="97"/>
      <c r="F35" s="97"/>
      <c r="G35" s="97"/>
    </row>
    <row r="36" spans="1:7" x14ac:dyDescent="0.2">
      <c r="A36" s="98" t="s">
        <v>16</v>
      </c>
    </row>
    <row r="37" spans="1:7" ht="100.5" customHeight="1" x14ac:dyDescent="0.2">
      <c r="A37" s="99" t="s">
        <v>17</v>
      </c>
      <c r="B37" s="927" t="s">
        <v>1147</v>
      </c>
      <c r="C37" s="927"/>
      <c r="D37" s="927"/>
      <c r="E37" s="927"/>
      <c r="F37" s="927"/>
    </row>
    <row r="39" spans="1:7" ht="24" x14ac:dyDescent="0.2">
      <c r="A39" s="99" t="s">
        <v>29</v>
      </c>
      <c r="B39" s="928"/>
      <c r="C39" s="928"/>
      <c r="D39" s="928"/>
      <c r="E39" s="928"/>
      <c r="F39" s="928"/>
    </row>
  </sheetData>
  <sheetProtection selectLockedCells="1" selectUnlockedCells="1"/>
  <mergeCells count="13">
    <mergeCell ref="C13:D13"/>
    <mergeCell ref="B37:F37"/>
    <mergeCell ref="B39:F39"/>
    <mergeCell ref="C14:D14"/>
    <mergeCell ref="C15:D15"/>
    <mergeCell ref="C17:G17"/>
    <mergeCell ref="A33:C33"/>
    <mergeCell ref="A34:C34"/>
    <mergeCell ref="D4:G4"/>
    <mergeCell ref="D5:G5"/>
    <mergeCell ref="C9:G9"/>
    <mergeCell ref="C10:G10"/>
    <mergeCell ref="C12:D12"/>
  </mergeCells>
  <pageMargins left="0.7" right="0.7" top="0.75" bottom="0.75" header="0.3" footer="0.3"/>
  <pageSetup paperSize="9" scale="76" firstPageNumber="0" fitToHeight="0" orientation="portrait" verticalDpi="3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G39"/>
  <sheetViews>
    <sheetView topLeftCell="B4" workbookViewId="0">
      <selection activeCell="F24" sqref="F24"/>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12</v>
      </c>
      <c r="D5" s="110" t="s">
        <v>119</v>
      </c>
      <c r="E5" s="111"/>
      <c r="F5" s="111"/>
      <c r="G5" s="112"/>
    </row>
    <row r="6" spans="1:7" ht="13.5" thickBot="1" x14ac:dyDescent="0.25">
      <c r="A6" s="73" t="s">
        <v>663</v>
      </c>
      <c r="B6" s="69"/>
      <c r="C6" s="74" t="s">
        <v>124</v>
      </c>
      <c r="D6" s="105" t="s">
        <v>129</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63" t="s">
        <v>48</v>
      </c>
      <c r="D9" s="964"/>
      <c r="E9" s="964"/>
      <c r="F9" s="964"/>
      <c r="G9" s="965"/>
    </row>
    <row r="10" spans="1:7" ht="13.5" thickBot="1" x14ac:dyDescent="0.25">
      <c r="A10" s="73" t="s">
        <v>26</v>
      </c>
      <c r="B10" s="69"/>
      <c r="C10" s="892" t="s">
        <v>65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79"/>
      <c r="D13" s="198">
        <v>1.4</v>
      </c>
      <c r="E13" s="69"/>
      <c r="F13" s="69"/>
    </row>
    <row r="14" spans="1:7" ht="13.5" thickBot="1" x14ac:dyDescent="0.25">
      <c r="A14" s="71" t="s">
        <v>20</v>
      </c>
      <c r="B14" s="69"/>
      <c r="C14" s="79"/>
      <c r="D14" s="198">
        <v>1.4</v>
      </c>
      <c r="E14" s="69"/>
      <c r="F14" s="69"/>
    </row>
    <row r="15" spans="1:7" ht="13.5" thickBot="1" x14ac:dyDescent="0.25">
      <c r="A15" s="73" t="s">
        <v>1</v>
      </c>
      <c r="B15" s="69"/>
      <c r="C15" s="882">
        <v>0.56299999999999994</v>
      </c>
      <c r="D15" s="882"/>
      <c r="E15" s="69"/>
      <c r="F15" s="69"/>
    </row>
    <row r="16" spans="1:7" ht="13.5" thickBot="1" x14ac:dyDescent="0.25">
      <c r="A16" s="82"/>
      <c r="B16" s="69"/>
      <c r="C16" s="83"/>
      <c r="D16" s="83"/>
      <c r="E16" s="84"/>
      <c r="F16" s="84"/>
      <c r="G16" s="85"/>
    </row>
    <row r="17" spans="1:7" ht="13.5" thickBot="1" x14ac:dyDescent="0.25">
      <c r="A17" s="71" t="s">
        <v>18</v>
      </c>
      <c r="B17" s="84"/>
      <c r="C17" s="892" t="s">
        <v>1116</v>
      </c>
      <c r="D17" s="892"/>
      <c r="E17" s="892"/>
      <c r="F17" s="892"/>
      <c r="G17" s="892"/>
    </row>
    <row r="18" spans="1:7" ht="13.5" thickBot="1" x14ac:dyDescent="0.25">
      <c r="A18" s="73" t="s">
        <v>19</v>
      </c>
      <c r="B18" s="69"/>
      <c r="C18" s="79" t="s">
        <v>1046</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88">
        <v>640</v>
      </c>
      <c r="C23" s="88"/>
      <c r="D23" s="88" t="s">
        <v>66</v>
      </c>
      <c r="E23" s="130">
        <v>1000</v>
      </c>
      <c r="F23" s="130">
        <v>563.07000000000005</v>
      </c>
    </row>
    <row r="24" spans="1:7" ht="13.5" thickBot="1" x14ac:dyDescent="0.25">
      <c r="A24" s="89" t="s">
        <v>11</v>
      </c>
      <c r="B24" s="90"/>
      <c r="C24" s="90"/>
      <c r="D24" s="90"/>
      <c r="E24" s="131">
        <v>1500</v>
      </c>
      <c r="F24" s="166">
        <f>F23</f>
        <v>563.07000000000005</v>
      </c>
    </row>
    <row r="25" spans="1:7" ht="13.5" thickBot="1" x14ac:dyDescent="0.25">
      <c r="A25" s="89" t="s">
        <v>12</v>
      </c>
      <c r="B25" s="90">
        <v>0</v>
      </c>
      <c r="C25" s="90"/>
      <c r="D25" s="90"/>
      <c r="E25" s="132"/>
      <c r="F25" s="133"/>
    </row>
    <row r="26" spans="1:7" ht="13.5" thickBot="1" x14ac:dyDescent="0.25">
      <c r="A26" s="92" t="s">
        <v>13</v>
      </c>
      <c r="B26" s="90" t="s">
        <v>67</v>
      </c>
      <c r="C26" s="90" t="s">
        <v>67</v>
      </c>
      <c r="D26" s="90" t="s">
        <v>67</v>
      </c>
      <c r="E26" s="134">
        <f>SUM(E24:E25)</f>
        <v>1500</v>
      </c>
      <c r="F26" s="134">
        <f>SUM(F24:F25)</f>
        <v>563.07000000000005</v>
      </c>
    </row>
    <row r="30" spans="1:7" ht="15.75" x14ac:dyDescent="0.25">
      <c r="A30" s="64" t="s">
        <v>14</v>
      </c>
      <c r="B30" s="65"/>
      <c r="C30" s="65"/>
      <c r="D30" s="65"/>
      <c r="E30" s="65"/>
      <c r="F30" s="65"/>
      <c r="G30" s="65"/>
    </row>
    <row r="31" spans="1:7" x14ac:dyDescent="0.2">
      <c r="A31" s="93"/>
    </row>
    <row r="32" spans="1:7" ht="22.5" x14ac:dyDescent="0.2">
      <c r="A32" s="929" t="s">
        <v>22</v>
      </c>
      <c r="B32" s="929"/>
      <c r="C32" s="929"/>
      <c r="D32" s="172" t="s">
        <v>15</v>
      </c>
      <c r="E32" s="718" t="s">
        <v>939</v>
      </c>
      <c r="F32" s="94" t="s">
        <v>1131</v>
      </c>
    </row>
    <row r="33" spans="1:7" ht="22.35" customHeight="1" x14ac:dyDescent="0.2">
      <c r="A33" s="1366" t="s">
        <v>130</v>
      </c>
      <c r="B33" s="1366"/>
      <c r="C33" s="1366"/>
      <c r="D33" s="108" t="s">
        <v>131</v>
      </c>
      <c r="E33" s="96">
        <v>35</v>
      </c>
      <c r="F33" s="96">
        <v>24</v>
      </c>
    </row>
    <row r="34" spans="1:7" x14ac:dyDescent="0.2">
      <c r="A34" s="1367"/>
      <c r="B34" s="1367"/>
      <c r="C34" s="1367"/>
      <c r="D34" s="108"/>
      <c r="E34" s="109"/>
      <c r="F34" s="109"/>
    </row>
    <row r="35" spans="1:7" x14ac:dyDescent="0.2">
      <c r="E35" s="97"/>
      <c r="F35" s="97"/>
      <c r="G35" s="97"/>
    </row>
    <row r="36" spans="1:7" x14ac:dyDescent="0.2">
      <c r="A36" s="98" t="s">
        <v>16</v>
      </c>
    </row>
    <row r="37" spans="1:7" ht="106.5" customHeight="1" x14ac:dyDescent="0.2">
      <c r="A37" s="99" t="s">
        <v>17</v>
      </c>
      <c r="B37" s="927" t="s">
        <v>734</v>
      </c>
      <c r="C37" s="927"/>
      <c r="D37" s="927"/>
      <c r="E37" s="927"/>
      <c r="F37" s="927"/>
    </row>
    <row r="39" spans="1:7" ht="24" x14ac:dyDescent="0.2">
      <c r="A39" s="99" t="s">
        <v>29</v>
      </c>
      <c r="B39" s="942" t="s">
        <v>833</v>
      </c>
      <c r="C39" s="942"/>
      <c r="D39" s="942"/>
      <c r="E39" s="942"/>
      <c r="F39" s="942"/>
    </row>
  </sheetData>
  <sheetProtection selectLockedCells="1" selectUnlockedCells="1"/>
  <mergeCells count="11">
    <mergeCell ref="B39:F39"/>
    <mergeCell ref="D4:G4"/>
    <mergeCell ref="C9:G9"/>
    <mergeCell ref="C10:G10"/>
    <mergeCell ref="C12:D12"/>
    <mergeCell ref="C15:D15"/>
    <mergeCell ref="C17:G17"/>
    <mergeCell ref="A32:C32"/>
    <mergeCell ref="A33:C33"/>
    <mergeCell ref="A34:C34"/>
    <mergeCell ref="B37:F37"/>
  </mergeCells>
  <pageMargins left="0.7" right="0.7" top="0.75" bottom="0.75" header="0.3" footer="0.3"/>
  <pageSetup paperSize="9" scale="76" firstPageNumber="0" fitToHeight="0" orientation="portrait"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G42"/>
  <sheetViews>
    <sheetView topLeftCell="A13" workbookViewId="0">
      <selection activeCell="B41" sqref="B41"/>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12</v>
      </c>
      <c r="D5" s="889" t="s">
        <v>119</v>
      </c>
      <c r="E5" s="889"/>
      <c r="F5" s="889"/>
      <c r="G5" s="889"/>
    </row>
    <row r="6" spans="1:7" ht="13.5" thickBot="1" x14ac:dyDescent="0.25">
      <c r="A6" s="73" t="s">
        <v>663</v>
      </c>
      <c r="B6" s="69"/>
      <c r="C6" s="74" t="s">
        <v>125</v>
      </c>
      <c r="D6" s="890" t="s">
        <v>735</v>
      </c>
      <c r="E6" s="890"/>
      <c r="F6" s="890"/>
      <c r="G6" s="890"/>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63" t="s">
        <v>48</v>
      </c>
      <c r="D9" s="964"/>
      <c r="E9" s="964"/>
      <c r="F9" s="964"/>
      <c r="G9" s="965"/>
    </row>
    <row r="10" spans="1:7" ht="13.5" thickBot="1" x14ac:dyDescent="0.25">
      <c r="A10" s="73" t="s">
        <v>26</v>
      </c>
      <c r="B10" s="69"/>
      <c r="C10" s="892" t="s">
        <v>65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403.94499999999999</v>
      </c>
      <c r="D13" s="882"/>
      <c r="E13" s="69"/>
      <c r="F13" s="69"/>
    </row>
    <row r="14" spans="1:7" ht="13.5" thickBot="1" x14ac:dyDescent="0.25">
      <c r="A14" s="71" t="s">
        <v>20</v>
      </c>
      <c r="B14" s="69"/>
      <c r="C14" s="882">
        <v>403.94499999999999</v>
      </c>
      <c r="D14" s="882"/>
      <c r="E14" s="69"/>
      <c r="F14" s="69"/>
    </row>
    <row r="15" spans="1:7" ht="13.5" thickBot="1" x14ac:dyDescent="0.25">
      <c r="A15" s="73" t="s">
        <v>1</v>
      </c>
      <c r="B15" s="69"/>
      <c r="C15" s="882">
        <v>1.552</v>
      </c>
      <c r="D15" s="882"/>
      <c r="E15" s="69"/>
      <c r="F15" s="69"/>
    </row>
    <row r="16" spans="1:7" ht="13.5" thickBot="1" x14ac:dyDescent="0.25">
      <c r="A16" s="82"/>
      <c r="B16" s="69"/>
      <c r="C16" s="83"/>
      <c r="D16" s="83"/>
      <c r="E16" s="84"/>
      <c r="F16" s="84"/>
      <c r="G16" s="85"/>
    </row>
    <row r="17" spans="1:7" ht="13.5" thickBot="1" x14ac:dyDescent="0.25">
      <c r="A17" s="71" t="s">
        <v>18</v>
      </c>
      <c r="B17" s="84"/>
      <c r="C17" s="892" t="s">
        <v>1116</v>
      </c>
      <c r="D17" s="892"/>
      <c r="E17" s="892"/>
      <c r="F17" s="892"/>
      <c r="G17" s="892"/>
    </row>
    <row r="18" spans="1:7" ht="13.5" thickBot="1" x14ac:dyDescent="0.25">
      <c r="A18" s="73" t="s">
        <v>19</v>
      </c>
      <c r="B18" s="69"/>
      <c r="C18" s="79" t="s">
        <v>1046</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42"/>
      <c r="B23" s="199">
        <v>620</v>
      </c>
      <c r="C23" s="87"/>
      <c r="D23" s="200" t="s">
        <v>57</v>
      </c>
      <c r="E23" s="201">
        <v>160</v>
      </c>
      <c r="F23" s="201">
        <v>55.6</v>
      </c>
    </row>
    <row r="24" spans="1:7" x14ac:dyDescent="0.2">
      <c r="A24" s="142"/>
      <c r="B24" s="199">
        <v>630</v>
      </c>
      <c r="C24" s="87"/>
      <c r="D24" s="200" t="s">
        <v>55</v>
      </c>
      <c r="E24" s="201">
        <v>2650</v>
      </c>
      <c r="F24" s="201">
        <v>1177.78</v>
      </c>
    </row>
    <row r="25" spans="1:7" ht="13.5" thickBot="1" x14ac:dyDescent="0.25">
      <c r="A25" s="176"/>
      <c r="B25" s="199">
        <v>640</v>
      </c>
      <c r="C25" s="176"/>
      <c r="D25" s="200" t="s">
        <v>66</v>
      </c>
      <c r="E25" s="201">
        <v>1200</v>
      </c>
      <c r="F25" s="201">
        <v>319.32</v>
      </c>
    </row>
    <row r="26" spans="1:7" ht="13.5" thickBot="1" x14ac:dyDescent="0.25">
      <c r="A26" s="266" t="s">
        <v>11</v>
      </c>
      <c r="B26" s="159"/>
      <c r="C26" s="159"/>
      <c r="D26" s="159"/>
      <c r="E26" s="270">
        <f>SUM(E23:E25)</f>
        <v>4010</v>
      </c>
      <c r="F26" s="271">
        <f>SUM(F23:F25)</f>
        <v>1552.6999999999998</v>
      </c>
    </row>
    <row r="27" spans="1:7" x14ac:dyDescent="0.2">
      <c r="A27" s="267"/>
      <c r="B27" s="268"/>
      <c r="C27" s="268"/>
      <c r="D27" s="268"/>
      <c r="E27" s="201"/>
      <c r="F27" s="201"/>
    </row>
    <row r="28" spans="1:7" ht="13.5" thickBot="1" x14ac:dyDescent="0.25">
      <c r="A28" s="262"/>
      <c r="B28" s="263">
        <v>717</v>
      </c>
      <c r="C28" s="263"/>
      <c r="D28" s="263" t="s">
        <v>736</v>
      </c>
      <c r="E28" s="201">
        <v>399935</v>
      </c>
      <c r="F28" s="201">
        <v>0</v>
      </c>
    </row>
    <row r="29" spans="1:7" ht="13.5" thickBot="1" x14ac:dyDescent="0.25">
      <c r="A29" s="266" t="s">
        <v>12</v>
      </c>
      <c r="B29" s="159">
        <v>0</v>
      </c>
      <c r="C29" s="159"/>
      <c r="D29" s="159"/>
      <c r="E29" s="270">
        <f>SUM(E27:E28)</f>
        <v>399935</v>
      </c>
      <c r="F29" s="271">
        <f>SUM(F27:F28)</f>
        <v>0</v>
      </c>
    </row>
    <row r="30" spans="1:7" ht="13.5" thickBot="1" x14ac:dyDescent="0.25">
      <c r="A30" s="265" t="s">
        <v>13</v>
      </c>
      <c r="B30" s="120" t="s">
        <v>67</v>
      </c>
      <c r="C30" s="120" t="s">
        <v>67</v>
      </c>
      <c r="D30" s="120" t="s">
        <v>67</v>
      </c>
      <c r="E30" s="167">
        <f>E26+E29</f>
        <v>403945</v>
      </c>
      <c r="F30" s="167">
        <f>F26+F29</f>
        <v>1552.6999999999998</v>
      </c>
    </row>
    <row r="34" spans="1:7" ht="15.75" x14ac:dyDescent="0.25">
      <c r="A34" s="64" t="s">
        <v>14</v>
      </c>
      <c r="B34" s="65"/>
      <c r="C34" s="65"/>
      <c r="D34" s="65"/>
      <c r="E34" s="65"/>
      <c r="F34" s="65"/>
      <c r="G34" s="65"/>
    </row>
    <row r="35" spans="1:7" x14ac:dyDescent="0.2">
      <c r="A35" s="93"/>
    </row>
    <row r="36" spans="1:7" ht="22.5" x14ac:dyDescent="0.2">
      <c r="A36" s="929" t="s">
        <v>22</v>
      </c>
      <c r="B36" s="929"/>
      <c r="C36" s="929"/>
      <c r="D36" s="172" t="s">
        <v>15</v>
      </c>
      <c r="E36" s="718" t="s">
        <v>943</v>
      </c>
      <c r="F36" s="94" t="s">
        <v>934</v>
      </c>
    </row>
    <row r="37" spans="1:7" ht="22.35" customHeight="1" x14ac:dyDescent="0.2">
      <c r="A37" s="1368" t="s">
        <v>136</v>
      </c>
      <c r="B37" s="1368"/>
      <c r="C37" s="1368"/>
      <c r="D37" s="108" t="s">
        <v>137</v>
      </c>
      <c r="E37" s="96">
        <v>65</v>
      </c>
      <c r="F37" s="96">
        <v>64</v>
      </c>
    </row>
    <row r="38" spans="1:7" x14ac:dyDescent="0.2">
      <c r="E38" s="97"/>
      <c r="F38" s="97"/>
      <c r="G38" s="97"/>
    </row>
    <row r="39" spans="1:7" x14ac:dyDescent="0.2">
      <c r="A39" s="98" t="s">
        <v>16</v>
      </c>
    </row>
    <row r="40" spans="1:7" ht="72.75" customHeight="1" x14ac:dyDescent="0.2">
      <c r="A40" s="99" t="s">
        <v>17</v>
      </c>
      <c r="B40" s="927" t="s">
        <v>1132</v>
      </c>
      <c r="C40" s="927"/>
      <c r="D40" s="927"/>
      <c r="E40" s="927"/>
      <c r="F40" s="927"/>
    </row>
    <row r="42" spans="1:7" ht="24" customHeight="1" x14ac:dyDescent="0.2">
      <c r="A42" s="99" t="s">
        <v>29</v>
      </c>
      <c r="B42" s="870"/>
      <c r="C42" s="870"/>
      <c r="D42" s="870"/>
      <c r="E42" s="870"/>
      <c r="F42" s="870"/>
    </row>
  </sheetData>
  <sheetProtection selectLockedCells="1" selectUnlockedCells="1"/>
  <mergeCells count="14">
    <mergeCell ref="C12:D12"/>
    <mergeCell ref="B40:F40"/>
    <mergeCell ref="B42:F42"/>
    <mergeCell ref="C13:D13"/>
    <mergeCell ref="C14:D14"/>
    <mergeCell ref="C15:D15"/>
    <mergeCell ref="C17:G17"/>
    <mergeCell ref="A36:C36"/>
    <mergeCell ref="A37:C37"/>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53"/>
  <sheetViews>
    <sheetView workbookViewId="0">
      <selection activeCell="D52" sqref="D52"/>
    </sheetView>
  </sheetViews>
  <sheetFormatPr defaultRowHeight="12.75" x14ac:dyDescent="0.2"/>
  <cols>
    <col min="1" max="1" width="32.140625" style="66" customWidth="1"/>
    <col min="2" max="2" width="8.140625" style="66" customWidth="1"/>
    <col min="3" max="3" width="11.85546875" style="66" customWidth="1"/>
    <col min="4" max="4" width="22.5703125" style="66" customWidth="1"/>
    <col min="5" max="5" width="15.85546875" style="66" customWidth="1"/>
    <col min="6" max="6" width="19.28515625" style="66" customWidth="1"/>
    <col min="7" max="16384" width="9.140625" style="66"/>
  </cols>
  <sheetData>
    <row r="1" spans="1:6" ht="18" x14ac:dyDescent="0.25">
      <c r="A1" s="192"/>
      <c r="B1" s="192"/>
    </row>
    <row r="2" spans="1:6" ht="15.75" x14ac:dyDescent="0.25">
      <c r="A2" s="64" t="s">
        <v>4</v>
      </c>
      <c r="B2" s="64"/>
      <c r="C2" s="65"/>
      <c r="D2" s="65"/>
      <c r="E2" s="65"/>
      <c r="F2" s="65"/>
    </row>
    <row r="3" spans="1:6" ht="8.25" customHeight="1" thickBot="1" x14ac:dyDescent="0.3">
      <c r="A3" s="67"/>
      <c r="B3" s="68"/>
    </row>
    <row r="4" spans="1:6" ht="13.5" thickBot="1" x14ac:dyDescent="0.25">
      <c r="A4" s="69"/>
      <c r="B4" s="69"/>
      <c r="C4" s="70" t="s">
        <v>24</v>
      </c>
      <c r="D4" s="888" t="s">
        <v>3</v>
      </c>
      <c r="E4" s="888"/>
      <c r="F4" s="888"/>
    </row>
    <row r="5" spans="1:6" ht="13.5" thickBot="1" x14ac:dyDescent="0.25">
      <c r="A5" s="71" t="s">
        <v>0</v>
      </c>
      <c r="B5" s="69"/>
      <c r="C5" s="72">
        <v>12</v>
      </c>
      <c r="D5" s="889" t="s">
        <v>119</v>
      </c>
      <c r="E5" s="889"/>
      <c r="F5" s="889"/>
    </row>
    <row r="6" spans="1:6" ht="13.5" thickBot="1" x14ac:dyDescent="0.25">
      <c r="A6" s="71" t="s">
        <v>663</v>
      </c>
      <c r="B6" s="69"/>
      <c r="C6" s="74" t="s">
        <v>739</v>
      </c>
      <c r="D6" s="75" t="s">
        <v>740</v>
      </c>
      <c r="E6" s="76"/>
      <c r="F6" s="76"/>
    </row>
    <row r="7" spans="1:6" ht="13.5" thickBot="1" x14ac:dyDescent="0.25">
      <c r="A7" s="78"/>
      <c r="B7" s="69"/>
      <c r="C7" s="69"/>
      <c r="D7" s="69"/>
      <c r="E7" s="69"/>
      <c r="F7" s="69"/>
    </row>
    <row r="8" spans="1:6" ht="13.5" thickBot="1" x14ac:dyDescent="0.25">
      <c r="A8" s="71" t="s">
        <v>21</v>
      </c>
      <c r="B8" s="69"/>
      <c r="C8" s="245" t="s">
        <v>283</v>
      </c>
      <c r="D8" s="246"/>
      <c r="E8" s="246"/>
      <c r="F8" s="247"/>
    </row>
    <row r="9" spans="1:6" ht="13.5" thickBot="1" x14ac:dyDescent="0.25">
      <c r="A9" s="73" t="s">
        <v>42</v>
      </c>
      <c r="B9" s="69"/>
      <c r="C9" s="1383" t="s">
        <v>48</v>
      </c>
      <c r="D9" s="964"/>
      <c r="E9" s="964"/>
      <c r="F9" s="1384"/>
    </row>
    <row r="10" spans="1:6" ht="13.5" thickBot="1" x14ac:dyDescent="0.25">
      <c r="A10" s="73" t="s">
        <v>26</v>
      </c>
      <c r="B10" s="69"/>
      <c r="C10" s="1318" t="s">
        <v>894</v>
      </c>
      <c r="D10" s="1319"/>
      <c r="E10" s="1319"/>
      <c r="F10" s="1320"/>
    </row>
    <row r="11" spans="1:6" ht="13.5" thickBot="1" x14ac:dyDescent="0.25">
      <c r="A11" s="78"/>
      <c r="B11" s="69"/>
      <c r="C11" s="69"/>
      <c r="D11" s="69"/>
      <c r="E11" s="69"/>
      <c r="F11" s="69"/>
    </row>
    <row r="12" spans="1:6" ht="13.5" thickBot="1" x14ac:dyDescent="0.25">
      <c r="A12" s="78"/>
      <c r="B12" s="69"/>
      <c r="C12" s="888" t="s">
        <v>28</v>
      </c>
      <c r="D12" s="888"/>
      <c r="E12" s="69"/>
      <c r="F12" s="69"/>
    </row>
    <row r="13" spans="1:6" ht="13.5" thickBot="1" x14ac:dyDescent="0.25">
      <c r="A13" s="81" t="s">
        <v>2</v>
      </c>
      <c r="B13" s="69"/>
      <c r="C13" s="882">
        <v>100.04</v>
      </c>
      <c r="D13" s="882"/>
      <c r="E13" s="69"/>
      <c r="F13" s="69"/>
    </row>
    <row r="14" spans="1:6" ht="13.5" thickBot="1" x14ac:dyDescent="0.25">
      <c r="A14" s="71" t="s">
        <v>20</v>
      </c>
      <c r="B14" s="69"/>
      <c r="C14" s="882">
        <v>100.04</v>
      </c>
      <c r="D14" s="882"/>
      <c r="E14" s="69"/>
      <c r="F14" s="69"/>
    </row>
    <row r="15" spans="1:6" ht="13.5" thickBot="1" x14ac:dyDescent="0.25">
      <c r="A15" s="73" t="s">
        <v>1</v>
      </c>
      <c r="B15" s="69"/>
      <c r="C15" s="882">
        <v>35.395000000000003</v>
      </c>
      <c r="D15" s="882"/>
      <c r="E15" s="69"/>
      <c r="F15" s="69"/>
    </row>
    <row r="16" spans="1:6" ht="13.5" thickBot="1" x14ac:dyDescent="0.25">
      <c r="A16" s="82"/>
      <c r="B16" s="69"/>
      <c r="C16" s="83"/>
      <c r="D16" s="83"/>
      <c r="E16" s="84"/>
      <c r="F16" s="84"/>
    </row>
    <row r="17" spans="1:6" s="85" customFormat="1" ht="13.5" thickBot="1" x14ac:dyDescent="0.25">
      <c r="A17" s="71" t="s">
        <v>18</v>
      </c>
      <c r="B17" s="84"/>
      <c r="C17" s="1369" t="s">
        <v>948</v>
      </c>
      <c r="D17" s="1370"/>
      <c r="E17" s="1370"/>
      <c r="F17" s="1371"/>
    </row>
    <row r="18" spans="1:6" ht="13.5" thickBot="1" x14ac:dyDescent="0.25">
      <c r="A18" s="73" t="s">
        <v>19</v>
      </c>
      <c r="B18" s="69"/>
      <c r="C18" s="405" t="s">
        <v>949</v>
      </c>
      <c r="D18" s="406"/>
      <c r="E18" s="406"/>
      <c r="F18" s="407"/>
    </row>
    <row r="19" spans="1:6" x14ac:dyDescent="0.2">
      <c r="B19" s="69"/>
    </row>
    <row r="20" spans="1:6" ht="15.75" x14ac:dyDescent="0.25">
      <c r="A20" s="64" t="s">
        <v>5</v>
      </c>
      <c r="B20" s="64"/>
      <c r="C20" s="65"/>
      <c r="D20" s="65"/>
      <c r="E20" s="65"/>
      <c r="F20" s="65"/>
    </row>
    <row r="21" spans="1:6" ht="15.75" x14ac:dyDescent="0.25">
      <c r="A21" s="67"/>
      <c r="C21" s="85"/>
      <c r="D21" s="85"/>
      <c r="E21" s="85"/>
      <c r="F21" s="85"/>
    </row>
    <row r="22" spans="1:6" s="85" customFormat="1" x14ac:dyDescent="0.2">
      <c r="A22" s="86" t="s">
        <v>23</v>
      </c>
      <c r="B22" s="87" t="s">
        <v>6</v>
      </c>
      <c r="C22" s="87" t="s">
        <v>7</v>
      </c>
      <c r="D22" s="272" t="s">
        <v>8</v>
      </c>
      <c r="E22" s="273" t="s">
        <v>9</v>
      </c>
      <c r="F22" s="273" t="s">
        <v>10</v>
      </c>
    </row>
    <row r="23" spans="1:6" s="85" customFormat="1" x14ac:dyDescent="0.2">
      <c r="A23" s="1374" t="s">
        <v>416</v>
      </c>
      <c r="B23" s="88">
        <v>640</v>
      </c>
      <c r="C23" s="87"/>
      <c r="D23" s="758" t="s">
        <v>888</v>
      </c>
      <c r="E23" s="759">
        <v>332</v>
      </c>
      <c r="F23" s="759">
        <v>132.80000000000001</v>
      </c>
    </row>
    <row r="24" spans="1:6" s="85" customFormat="1" x14ac:dyDescent="0.2">
      <c r="A24" s="1375"/>
      <c r="B24" s="88">
        <v>640</v>
      </c>
      <c r="C24" s="88"/>
      <c r="D24" s="758" t="s">
        <v>887</v>
      </c>
      <c r="E24" s="759">
        <v>35000</v>
      </c>
      <c r="F24" s="759">
        <v>10426.799999999999</v>
      </c>
    </row>
    <row r="25" spans="1:6" x14ac:dyDescent="0.2">
      <c r="A25" s="728" t="s">
        <v>882</v>
      </c>
      <c r="B25" s="88">
        <v>640</v>
      </c>
      <c r="C25" s="88"/>
      <c r="D25" s="758" t="s">
        <v>888</v>
      </c>
      <c r="E25" s="759">
        <v>1826</v>
      </c>
      <c r="F25" s="759">
        <v>880</v>
      </c>
    </row>
    <row r="26" spans="1:6" x14ac:dyDescent="0.2">
      <c r="A26" s="1376" t="s">
        <v>431</v>
      </c>
      <c r="B26" s="642">
        <v>640</v>
      </c>
      <c r="C26" s="497"/>
      <c r="D26" s="22" t="s">
        <v>887</v>
      </c>
      <c r="E26" s="731">
        <v>22882</v>
      </c>
      <c r="F26" s="731">
        <v>8788.7999999999993</v>
      </c>
    </row>
    <row r="27" spans="1:6" x14ac:dyDescent="0.2">
      <c r="A27" s="1376"/>
      <c r="B27" s="642">
        <v>640</v>
      </c>
      <c r="C27" s="497"/>
      <c r="D27" s="22" t="s">
        <v>888</v>
      </c>
      <c r="E27" s="731">
        <v>4000</v>
      </c>
      <c r="F27" s="731">
        <v>398.4</v>
      </c>
    </row>
    <row r="28" spans="1:6" x14ac:dyDescent="0.2">
      <c r="A28" s="1381" t="s">
        <v>891</v>
      </c>
      <c r="B28" s="88">
        <v>640</v>
      </c>
      <c r="C28" s="497"/>
      <c r="D28" s="239" t="s">
        <v>887</v>
      </c>
      <c r="E28" s="734">
        <v>30000</v>
      </c>
      <c r="F28" s="734">
        <v>14038.64</v>
      </c>
    </row>
    <row r="29" spans="1:6" ht="13.5" thickBot="1" x14ac:dyDescent="0.25">
      <c r="A29" s="1382"/>
      <c r="B29" s="88">
        <v>640</v>
      </c>
      <c r="C29" s="88"/>
      <c r="D29" s="31" t="s">
        <v>888</v>
      </c>
      <c r="E29" s="729">
        <v>6000</v>
      </c>
      <c r="F29" s="730">
        <v>730.4</v>
      </c>
    </row>
    <row r="30" spans="1:6" ht="13.5" thickBot="1" x14ac:dyDescent="0.25">
      <c r="A30" s="89" t="s">
        <v>11</v>
      </c>
      <c r="B30" s="90"/>
      <c r="C30" s="90"/>
      <c r="D30" s="90"/>
      <c r="E30" s="194">
        <f>SUM(E23:E29)</f>
        <v>100040</v>
      </c>
      <c r="F30" s="194">
        <f>SUM(F23:F29)</f>
        <v>35395.840000000004</v>
      </c>
    </row>
    <row r="31" spans="1:6" ht="13.5" thickBot="1" x14ac:dyDescent="0.25">
      <c r="A31" s="89" t="s">
        <v>12</v>
      </c>
      <c r="B31" s="90">
        <v>0</v>
      </c>
      <c r="C31" s="90"/>
      <c r="D31" s="90"/>
      <c r="E31" s="148">
        <v>0</v>
      </c>
      <c r="F31" s="149">
        <v>0</v>
      </c>
    </row>
    <row r="32" spans="1:6" ht="13.5" thickBot="1" x14ac:dyDescent="0.25">
      <c r="A32" s="92" t="s">
        <v>13</v>
      </c>
      <c r="B32" s="90" t="s">
        <v>67</v>
      </c>
      <c r="C32" s="90" t="s">
        <v>67</v>
      </c>
      <c r="D32" s="90" t="s">
        <v>67</v>
      </c>
      <c r="E32" s="195">
        <f>E31+E30</f>
        <v>100040</v>
      </c>
      <c r="F32" s="195">
        <f>F31+F30</f>
        <v>35395.840000000004</v>
      </c>
    </row>
    <row r="34" spans="1:6" ht="10.5" customHeight="1" x14ac:dyDescent="0.2"/>
    <row r="35" spans="1:6" ht="40.5" customHeight="1" x14ac:dyDescent="0.25">
      <c r="A35" s="64" t="s">
        <v>14</v>
      </c>
      <c r="B35" s="65"/>
      <c r="C35" s="65"/>
      <c r="D35" s="65"/>
      <c r="E35" s="65"/>
      <c r="F35" s="65"/>
    </row>
    <row r="36" spans="1:6" ht="27.75" customHeight="1" x14ac:dyDescent="0.2">
      <c r="A36" s="93"/>
    </row>
    <row r="37" spans="1:6" ht="24" customHeight="1" x14ac:dyDescent="0.2">
      <c r="A37" s="1380" t="s">
        <v>22</v>
      </c>
      <c r="B37" s="1380"/>
      <c r="C37" s="1380"/>
      <c r="D37" s="718" t="s">
        <v>15</v>
      </c>
      <c r="E37" s="735" t="s">
        <v>943</v>
      </c>
      <c r="F37" s="735" t="s">
        <v>934</v>
      </c>
    </row>
    <row r="38" spans="1:6" ht="24" customHeight="1" x14ac:dyDescent="0.2">
      <c r="A38" s="122" t="s">
        <v>889</v>
      </c>
      <c r="B38" s="946" t="s">
        <v>884</v>
      </c>
      <c r="C38" s="947"/>
      <c r="D38" s="45" t="s">
        <v>885</v>
      </c>
      <c r="E38" s="258" t="s">
        <v>264</v>
      </c>
      <c r="F38" s="258" t="s">
        <v>245</v>
      </c>
    </row>
    <row r="39" spans="1:6" ht="24" customHeight="1" x14ac:dyDescent="0.2">
      <c r="A39" s="1378" t="s">
        <v>890</v>
      </c>
      <c r="B39" s="949"/>
      <c r="C39" s="950"/>
      <c r="D39" s="45" t="s">
        <v>885</v>
      </c>
      <c r="E39" s="258" t="s">
        <v>264</v>
      </c>
      <c r="F39" s="258" t="s">
        <v>245</v>
      </c>
    </row>
    <row r="40" spans="1:6" ht="28.5" customHeight="1" x14ac:dyDescent="0.2">
      <c r="A40" s="1379"/>
      <c r="B40" s="952"/>
      <c r="C40" s="953"/>
      <c r="D40" s="45" t="s">
        <v>892</v>
      </c>
      <c r="E40" s="258" t="s">
        <v>464</v>
      </c>
      <c r="F40" s="258" t="s">
        <v>787</v>
      </c>
    </row>
    <row r="41" spans="1:6" ht="26.25" customHeight="1" x14ac:dyDescent="0.2">
      <c r="A41" s="122" t="s">
        <v>889</v>
      </c>
      <c r="B41" s="1372" t="s">
        <v>883</v>
      </c>
      <c r="C41" s="1373"/>
      <c r="D41" s="45" t="s">
        <v>885</v>
      </c>
      <c r="E41" s="258" t="s">
        <v>947</v>
      </c>
      <c r="F41" s="63">
        <v>53</v>
      </c>
    </row>
    <row r="42" spans="1:6" ht="27" customHeight="1" x14ac:dyDescent="0.2">
      <c r="A42" s="122" t="s">
        <v>889</v>
      </c>
      <c r="B42" s="946" t="s">
        <v>700</v>
      </c>
      <c r="C42" s="948"/>
      <c r="D42" s="45" t="s">
        <v>885</v>
      </c>
      <c r="E42" s="258" t="s">
        <v>875</v>
      </c>
      <c r="F42" s="258" t="s">
        <v>945</v>
      </c>
    </row>
    <row r="43" spans="1:6" ht="24" customHeight="1" x14ac:dyDescent="0.2">
      <c r="A43" s="732" t="s">
        <v>890</v>
      </c>
      <c r="B43" s="949"/>
      <c r="C43" s="951"/>
      <c r="D43" s="733" t="s">
        <v>885</v>
      </c>
      <c r="E43" s="722" t="s">
        <v>944</v>
      </c>
      <c r="F43" s="722" t="s">
        <v>205</v>
      </c>
    </row>
    <row r="44" spans="1:6" ht="27" customHeight="1" x14ac:dyDescent="0.2">
      <c r="A44" s="170" t="s">
        <v>889</v>
      </c>
      <c r="B44" s="924" t="s">
        <v>891</v>
      </c>
      <c r="C44" s="924"/>
      <c r="D44" s="45" t="s">
        <v>885</v>
      </c>
      <c r="E44" s="258" t="s">
        <v>641</v>
      </c>
      <c r="F44" s="258" t="s">
        <v>998</v>
      </c>
    </row>
    <row r="45" spans="1:6" ht="20.25" customHeight="1" x14ac:dyDescent="0.2">
      <c r="A45" s="170" t="s">
        <v>890</v>
      </c>
      <c r="B45" s="924"/>
      <c r="C45" s="924"/>
      <c r="D45" s="45" t="s">
        <v>885</v>
      </c>
      <c r="E45" s="258" t="s">
        <v>997</v>
      </c>
      <c r="F45" s="258" t="s">
        <v>999</v>
      </c>
    </row>
    <row r="46" spans="1:6" ht="20.25" customHeight="1" x14ac:dyDescent="0.2">
      <c r="E46" s="97"/>
      <c r="F46" s="97"/>
    </row>
    <row r="47" spans="1:6" ht="38.25" customHeight="1" x14ac:dyDescent="0.2">
      <c r="A47" s="98" t="s">
        <v>16</v>
      </c>
    </row>
    <row r="48" spans="1:6" ht="32.25" customHeight="1" x14ac:dyDescent="0.2">
      <c r="A48" s="1377" t="s">
        <v>17</v>
      </c>
      <c r="B48" s="924" t="s">
        <v>416</v>
      </c>
      <c r="C48" s="924"/>
      <c r="D48" s="992" t="s">
        <v>893</v>
      </c>
      <c r="E48" s="992"/>
      <c r="F48" s="992"/>
    </row>
    <row r="49" spans="1:6" ht="42.75" customHeight="1" x14ac:dyDescent="0.2">
      <c r="A49" s="1377"/>
      <c r="B49" s="924" t="s">
        <v>883</v>
      </c>
      <c r="C49" s="924"/>
      <c r="D49" s="992" t="s">
        <v>886</v>
      </c>
      <c r="E49" s="992"/>
      <c r="F49" s="992"/>
    </row>
    <row r="50" spans="1:6" ht="68.25" customHeight="1" x14ac:dyDescent="0.2">
      <c r="A50" s="1377"/>
      <c r="B50" s="924" t="s">
        <v>700</v>
      </c>
      <c r="C50" s="924"/>
      <c r="D50" s="992" t="s">
        <v>946</v>
      </c>
      <c r="E50" s="992"/>
      <c r="F50" s="992"/>
    </row>
    <row r="51" spans="1:6" ht="41.25" customHeight="1" x14ac:dyDescent="0.2">
      <c r="A51" s="1377"/>
      <c r="B51" s="924" t="s">
        <v>891</v>
      </c>
      <c r="C51" s="924"/>
      <c r="D51" s="992" t="s">
        <v>1000</v>
      </c>
      <c r="E51" s="992"/>
      <c r="F51" s="992"/>
    </row>
    <row r="53" spans="1:6" ht="24" x14ac:dyDescent="0.2">
      <c r="A53" s="99" t="s">
        <v>29</v>
      </c>
      <c r="B53" s="927"/>
      <c r="C53" s="927"/>
      <c r="D53" s="927"/>
      <c r="E53" s="927"/>
      <c r="F53" s="927"/>
    </row>
  </sheetData>
  <sheetProtection selectLockedCells="1" selectUnlockedCells="1"/>
  <mergeCells count="28">
    <mergeCell ref="D4:F4"/>
    <mergeCell ref="D5:F5"/>
    <mergeCell ref="C9:F9"/>
    <mergeCell ref="C10:F10"/>
    <mergeCell ref="C12:D12"/>
    <mergeCell ref="C13:D13"/>
    <mergeCell ref="A23:A24"/>
    <mergeCell ref="B49:C49"/>
    <mergeCell ref="D49:F49"/>
    <mergeCell ref="A26:A27"/>
    <mergeCell ref="B42:C43"/>
    <mergeCell ref="B44:C45"/>
    <mergeCell ref="A48:A51"/>
    <mergeCell ref="A39:A40"/>
    <mergeCell ref="A37:C37"/>
    <mergeCell ref="A28:A29"/>
    <mergeCell ref="B48:C48"/>
    <mergeCell ref="B38:C40"/>
    <mergeCell ref="B53:F53"/>
    <mergeCell ref="C14:D14"/>
    <mergeCell ref="C15:D15"/>
    <mergeCell ref="C17:F17"/>
    <mergeCell ref="B41:C41"/>
    <mergeCell ref="B51:C51"/>
    <mergeCell ref="D51:F51"/>
    <mergeCell ref="D48:F48"/>
    <mergeCell ref="B50:C50"/>
    <mergeCell ref="D50:F50"/>
  </mergeCells>
  <pageMargins left="0.7" right="0.7" top="0.75" bottom="0.75" header="0.3" footer="0.3"/>
  <pageSetup paperSize="9" scale="81" firstPageNumber="0" fitToHeight="0" orientation="portrait"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G38"/>
  <sheetViews>
    <sheetView workbookViewId="0">
      <selection activeCell="B39" sqref="B39"/>
    </sheetView>
  </sheetViews>
  <sheetFormatPr defaultRowHeight="12.75" x14ac:dyDescent="0.2"/>
  <cols>
    <col min="1" max="1" width="32.140625" style="66" customWidth="1"/>
    <col min="2" max="2" width="8.140625" style="66" customWidth="1"/>
    <col min="3" max="3" width="7" style="66" customWidth="1"/>
    <col min="4" max="4" width="20" style="66" customWidth="1"/>
    <col min="5" max="5" width="15.85546875" style="66" customWidth="1"/>
    <col min="6" max="6" width="19.28515625" style="66" customWidth="1"/>
    <col min="7" max="7" width="10.85546875" style="66" customWidth="1"/>
    <col min="8"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88" t="s">
        <v>3</v>
      </c>
      <c r="E4" s="888"/>
      <c r="F4" s="888"/>
      <c r="G4" s="888"/>
    </row>
    <row r="5" spans="1:7" ht="13.5" thickBot="1" x14ac:dyDescent="0.25">
      <c r="A5" s="71" t="s">
        <v>0</v>
      </c>
      <c r="B5" s="69"/>
      <c r="C5" s="72">
        <v>12</v>
      </c>
      <c r="D5" s="889" t="s">
        <v>119</v>
      </c>
      <c r="E5" s="889"/>
      <c r="F5" s="889"/>
      <c r="G5" s="889"/>
    </row>
    <row r="6" spans="1:7" ht="13.5" thickBot="1" x14ac:dyDescent="0.25">
      <c r="A6" s="73" t="s">
        <v>663</v>
      </c>
      <c r="B6" s="69"/>
      <c r="C6" s="74" t="s">
        <v>135</v>
      </c>
      <c r="D6" s="105" t="s">
        <v>737</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63" t="s">
        <v>48</v>
      </c>
      <c r="D9" s="964"/>
      <c r="E9" s="964"/>
      <c r="F9" s="964"/>
      <c r="G9" s="965"/>
    </row>
    <row r="10" spans="1:7" ht="13.5" thickBot="1" x14ac:dyDescent="0.25">
      <c r="A10" s="73" t="s">
        <v>26</v>
      </c>
      <c r="B10" s="69"/>
      <c r="C10" s="892" t="s">
        <v>65</v>
      </c>
      <c r="D10" s="892"/>
      <c r="E10" s="892"/>
      <c r="F10" s="892"/>
      <c r="G10" s="892"/>
    </row>
    <row r="11" spans="1:7" ht="13.5" thickBot="1" x14ac:dyDescent="0.25">
      <c r="A11" s="78"/>
      <c r="B11" s="69"/>
      <c r="C11" s="69"/>
      <c r="D11" s="69"/>
      <c r="E11" s="69"/>
      <c r="F11" s="69"/>
    </row>
    <row r="12" spans="1:7" ht="13.5" thickBot="1" x14ac:dyDescent="0.25">
      <c r="A12" s="78"/>
      <c r="B12" s="69"/>
      <c r="C12" s="888" t="s">
        <v>28</v>
      </c>
      <c r="D12" s="888"/>
      <c r="E12" s="69"/>
      <c r="F12" s="69"/>
    </row>
    <row r="13" spans="1:7" ht="13.5" thickBot="1" x14ac:dyDescent="0.25">
      <c r="A13" s="81" t="s">
        <v>2</v>
      </c>
      <c r="B13" s="69"/>
      <c r="C13" s="882">
        <v>210</v>
      </c>
      <c r="D13" s="882"/>
      <c r="E13" s="69"/>
      <c r="F13" s="69"/>
    </row>
    <row r="14" spans="1:7" ht="13.5" thickBot="1" x14ac:dyDescent="0.25">
      <c r="A14" s="71" t="s">
        <v>20</v>
      </c>
      <c r="B14" s="69"/>
      <c r="C14" s="882">
        <v>210</v>
      </c>
      <c r="D14" s="882"/>
      <c r="E14" s="69"/>
      <c r="F14" s="69"/>
    </row>
    <row r="15" spans="1:7" ht="13.5" thickBot="1" x14ac:dyDescent="0.25">
      <c r="A15" s="73" t="s">
        <v>1</v>
      </c>
      <c r="B15" s="69"/>
      <c r="C15" s="882">
        <v>149.87200000000001</v>
      </c>
      <c r="D15" s="882"/>
      <c r="E15" s="69"/>
      <c r="F15" s="69"/>
    </row>
    <row r="16" spans="1:7" ht="13.5" thickBot="1" x14ac:dyDescent="0.25">
      <c r="A16" s="82"/>
      <c r="B16" s="69"/>
      <c r="C16" s="83"/>
      <c r="D16" s="83"/>
      <c r="E16" s="84"/>
      <c r="F16" s="84"/>
      <c r="G16" s="85"/>
    </row>
    <row r="17" spans="1:7" ht="13.5" thickBot="1" x14ac:dyDescent="0.25">
      <c r="A17" s="71" t="s">
        <v>18</v>
      </c>
      <c r="B17" s="84"/>
      <c r="C17" s="892" t="s">
        <v>1123</v>
      </c>
      <c r="D17" s="892"/>
      <c r="E17" s="892"/>
      <c r="F17" s="892"/>
      <c r="G17" s="892"/>
    </row>
    <row r="18" spans="1:7" ht="13.5" thickBot="1" x14ac:dyDescent="0.25">
      <c r="A18" s="73" t="s">
        <v>19</v>
      </c>
      <c r="B18" s="69"/>
      <c r="C18" s="79" t="s">
        <v>1046</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196">
        <v>640</v>
      </c>
      <c r="C23" s="88"/>
      <c r="D23" s="197" t="s">
        <v>66</v>
      </c>
      <c r="E23" s="130">
        <v>210000</v>
      </c>
      <c r="F23" s="130">
        <v>149872.54</v>
      </c>
    </row>
    <row r="24" spans="1:7" ht="13.5" thickBot="1" x14ac:dyDescent="0.25">
      <c r="A24" s="89" t="s">
        <v>11</v>
      </c>
      <c r="B24" s="90"/>
      <c r="C24" s="90"/>
      <c r="D24" s="90"/>
      <c r="E24" s="131">
        <f>E23</f>
        <v>210000</v>
      </c>
      <c r="F24" s="131">
        <f>F23</f>
        <v>149872.54</v>
      </c>
    </row>
    <row r="25" spans="1:7" ht="13.5" thickBot="1" x14ac:dyDescent="0.25">
      <c r="A25" s="89" t="s">
        <v>12</v>
      </c>
      <c r="B25" s="90">
        <v>0</v>
      </c>
      <c r="C25" s="90"/>
      <c r="D25" s="90"/>
      <c r="E25" s="132">
        <v>0</v>
      </c>
      <c r="F25" s="133">
        <v>0</v>
      </c>
    </row>
    <row r="26" spans="1:7" ht="13.5" thickBot="1" x14ac:dyDescent="0.25">
      <c r="A26" s="92" t="s">
        <v>13</v>
      </c>
      <c r="B26" s="90" t="s">
        <v>67</v>
      </c>
      <c r="C26" s="90" t="s">
        <v>67</v>
      </c>
      <c r="D26" s="90" t="s">
        <v>67</v>
      </c>
      <c r="E26" s="134">
        <f>E25+E24</f>
        <v>210000</v>
      </c>
      <c r="F26" s="134">
        <f>F25+F24</f>
        <v>149872.54</v>
      </c>
    </row>
    <row r="30" spans="1:7" ht="15.75" x14ac:dyDescent="0.25">
      <c r="A30" s="64" t="s">
        <v>14</v>
      </c>
      <c r="B30" s="65"/>
      <c r="C30" s="65"/>
      <c r="D30" s="65"/>
      <c r="E30" s="65"/>
      <c r="F30" s="65"/>
      <c r="G30" s="65"/>
    </row>
    <row r="31" spans="1:7" x14ac:dyDescent="0.2">
      <c r="A31" s="93"/>
    </row>
    <row r="32" spans="1:7" ht="22.5" x14ac:dyDescent="0.2">
      <c r="A32" s="929" t="s">
        <v>22</v>
      </c>
      <c r="B32" s="929"/>
      <c r="C32" s="929"/>
      <c r="D32" s="172" t="s">
        <v>15</v>
      </c>
      <c r="E32" s="763" t="s">
        <v>939</v>
      </c>
      <c r="F32" s="94" t="s">
        <v>934</v>
      </c>
    </row>
    <row r="33" spans="1:7" ht="36" customHeight="1" x14ac:dyDescent="0.2">
      <c r="A33" s="925" t="s">
        <v>138</v>
      </c>
      <c r="B33" s="925"/>
      <c r="C33" s="925"/>
      <c r="D33" s="108" t="s">
        <v>139</v>
      </c>
      <c r="E33" s="96" t="s">
        <v>1135</v>
      </c>
      <c r="F33" s="96" t="s">
        <v>168</v>
      </c>
    </row>
    <row r="34" spans="1:7" x14ac:dyDescent="0.2">
      <c r="E34" s="97"/>
      <c r="F34" s="97"/>
      <c r="G34" s="97"/>
    </row>
    <row r="35" spans="1:7" x14ac:dyDescent="0.2">
      <c r="A35" s="98" t="s">
        <v>16</v>
      </c>
    </row>
    <row r="36" spans="1:7" ht="105.75" customHeight="1" x14ac:dyDescent="0.2">
      <c r="A36" s="99" t="s">
        <v>17</v>
      </c>
      <c r="B36" s="927" t="s">
        <v>1136</v>
      </c>
      <c r="C36" s="927"/>
      <c r="D36" s="927"/>
      <c r="E36" s="927"/>
      <c r="F36" s="927"/>
    </row>
    <row r="38" spans="1:7" ht="39" customHeight="1" x14ac:dyDescent="0.2">
      <c r="A38" s="99" t="s">
        <v>29</v>
      </c>
      <c r="B38" s="927" t="s">
        <v>1137</v>
      </c>
      <c r="C38" s="927"/>
      <c r="D38" s="927"/>
      <c r="E38" s="927"/>
      <c r="F38" s="927"/>
    </row>
  </sheetData>
  <sheetProtection selectLockedCells="1" selectUnlockedCells="1"/>
  <mergeCells count="13">
    <mergeCell ref="C13:D13"/>
    <mergeCell ref="B36:F36"/>
    <mergeCell ref="B38:F38"/>
    <mergeCell ref="C14:D14"/>
    <mergeCell ref="C15:D15"/>
    <mergeCell ref="C17:G17"/>
    <mergeCell ref="A32:C32"/>
    <mergeCell ref="A33:C33"/>
    <mergeCell ref="D4:G4"/>
    <mergeCell ref="D5:G5"/>
    <mergeCell ref="C9:G9"/>
    <mergeCell ref="C10:G10"/>
    <mergeCell ref="C12:D12"/>
  </mergeCells>
  <pageMargins left="0.7" right="0.7" top="0.75" bottom="0.75" header="0.3" footer="0.3"/>
  <pageSetup paperSize="9" scale="78" firstPageNumber="0" fitToHeight="0" orientation="portrait" verticalDpi="3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F45"/>
  <sheetViews>
    <sheetView workbookViewId="0">
      <selection activeCell="F28" sqref="F28"/>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888" t="s">
        <v>3</v>
      </c>
      <c r="E4" s="888"/>
      <c r="F4" s="888"/>
    </row>
    <row r="5" spans="1:6" ht="13.5" thickBot="1" x14ac:dyDescent="0.25">
      <c r="A5" s="71" t="s">
        <v>0</v>
      </c>
      <c r="B5" s="69"/>
      <c r="C5" s="72">
        <v>12</v>
      </c>
      <c r="D5" s="889" t="s">
        <v>119</v>
      </c>
      <c r="E5" s="889"/>
      <c r="F5" s="889"/>
    </row>
    <row r="6" spans="1:6" ht="13.5" thickBot="1" x14ac:dyDescent="0.25">
      <c r="A6" s="73" t="s">
        <v>663</v>
      </c>
      <c r="B6" s="69"/>
      <c r="C6" s="667" t="s">
        <v>743</v>
      </c>
      <c r="D6" s="890" t="s">
        <v>744</v>
      </c>
      <c r="E6" s="890"/>
      <c r="F6" s="890"/>
    </row>
    <row r="7" spans="1:6" ht="13.5" thickBot="1" x14ac:dyDescent="0.25">
      <c r="A7" s="73" t="s">
        <v>745</v>
      </c>
      <c r="B7" s="69"/>
      <c r="C7" s="668" t="s">
        <v>742</v>
      </c>
      <c r="D7" s="1388" t="s">
        <v>741</v>
      </c>
      <c r="E7" s="890"/>
      <c r="F7" s="890"/>
    </row>
    <row r="8" spans="1:6" ht="13.5" thickBot="1" x14ac:dyDescent="0.25">
      <c r="A8" s="78"/>
      <c r="B8" s="69"/>
      <c r="C8" s="69"/>
      <c r="D8" s="69"/>
      <c r="E8" s="69"/>
      <c r="F8" s="69"/>
    </row>
    <row r="9" spans="1:6" ht="13.5" thickBot="1" x14ac:dyDescent="0.25">
      <c r="A9" s="71" t="s">
        <v>21</v>
      </c>
      <c r="B9" s="69"/>
      <c r="C9" s="245" t="s">
        <v>746</v>
      </c>
      <c r="D9" s="246"/>
      <c r="E9" s="246"/>
      <c r="F9" s="247"/>
    </row>
    <row r="10" spans="1:6" ht="13.5" thickBot="1" x14ac:dyDescent="0.25">
      <c r="A10" s="73" t="s">
        <v>42</v>
      </c>
      <c r="B10" s="69"/>
      <c r="C10" s="1383" t="s">
        <v>48</v>
      </c>
      <c r="D10" s="964"/>
      <c r="E10" s="964"/>
      <c r="F10" s="1384"/>
    </row>
    <row r="11" spans="1:6" ht="30.75" customHeight="1" thickBot="1" x14ac:dyDescent="0.25">
      <c r="A11" s="669" t="s">
        <v>26</v>
      </c>
      <c r="B11" s="69"/>
      <c r="C11" s="1385" t="s">
        <v>747</v>
      </c>
      <c r="D11" s="1386"/>
      <c r="E11" s="1386"/>
      <c r="F11" s="1387"/>
    </row>
    <row r="12" spans="1:6" ht="13.5" thickBot="1" x14ac:dyDescent="0.25">
      <c r="A12" s="78"/>
      <c r="B12" s="69"/>
      <c r="C12" s="69"/>
      <c r="D12" s="69"/>
      <c r="E12" s="69"/>
      <c r="F12" s="69"/>
    </row>
    <row r="13" spans="1:6" ht="13.5" thickBot="1" x14ac:dyDescent="0.25">
      <c r="A13" s="78"/>
      <c r="B13" s="69"/>
      <c r="C13" s="888" t="s">
        <v>28</v>
      </c>
      <c r="D13" s="888"/>
      <c r="E13" s="69"/>
      <c r="F13" s="69"/>
    </row>
    <row r="14" spans="1:6" ht="13.5" thickBot="1" x14ac:dyDescent="0.25">
      <c r="A14" s="81" t="s">
        <v>2</v>
      </c>
      <c r="B14" s="69"/>
      <c r="C14" s="882">
        <v>59.28</v>
      </c>
      <c r="D14" s="882"/>
      <c r="E14" s="69"/>
      <c r="F14" s="69"/>
    </row>
    <row r="15" spans="1:6" ht="13.5" thickBot="1" x14ac:dyDescent="0.25">
      <c r="A15" s="71" t="s">
        <v>20</v>
      </c>
      <c r="B15" s="69"/>
      <c r="C15" s="882">
        <v>59.28</v>
      </c>
      <c r="D15" s="882"/>
      <c r="E15" s="69"/>
      <c r="F15" s="69"/>
    </row>
    <row r="16" spans="1:6" ht="13.5" thickBot="1" x14ac:dyDescent="0.25">
      <c r="A16" s="73" t="s">
        <v>1</v>
      </c>
      <c r="B16" s="69"/>
      <c r="C16" s="882">
        <v>7.88</v>
      </c>
      <c r="D16" s="882"/>
      <c r="E16" s="69"/>
      <c r="F16" s="69"/>
    </row>
    <row r="17" spans="1:6" ht="13.5" thickBot="1" x14ac:dyDescent="0.25">
      <c r="A17" s="82"/>
      <c r="B17" s="69"/>
      <c r="C17" s="83"/>
      <c r="D17" s="83"/>
      <c r="E17" s="84"/>
      <c r="F17" s="84"/>
    </row>
    <row r="18" spans="1:6" ht="13.5" thickBot="1" x14ac:dyDescent="0.25">
      <c r="A18" s="71" t="s">
        <v>18</v>
      </c>
      <c r="B18" s="84"/>
      <c r="C18" s="1369" t="s">
        <v>1123</v>
      </c>
      <c r="D18" s="1370"/>
      <c r="E18" s="1370"/>
      <c r="F18" s="1371"/>
    </row>
    <row r="19" spans="1:6" ht="13.5" thickBot="1" x14ac:dyDescent="0.25">
      <c r="A19" s="73" t="s">
        <v>19</v>
      </c>
      <c r="B19" s="69"/>
      <c r="C19" s="405" t="s">
        <v>1046</v>
      </c>
      <c r="D19" s="406"/>
      <c r="E19" s="406"/>
      <c r="F19" s="407"/>
    </row>
    <row r="20" spans="1:6" x14ac:dyDescent="0.2">
      <c r="B20" s="69"/>
    </row>
    <row r="21" spans="1:6" ht="15.75" x14ac:dyDescent="0.25">
      <c r="A21" s="64" t="s">
        <v>5</v>
      </c>
      <c r="B21" s="64"/>
      <c r="C21" s="65"/>
      <c r="D21" s="65"/>
      <c r="E21" s="65"/>
      <c r="F21" s="65"/>
    </row>
    <row r="22" spans="1:6" ht="15.75" x14ac:dyDescent="0.25">
      <c r="A22" s="67"/>
      <c r="C22" s="85"/>
      <c r="D22" s="85"/>
      <c r="E22" s="85"/>
      <c r="F22" s="85"/>
    </row>
    <row r="23" spans="1:6" x14ac:dyDescent="0.2">
      <c r="A23" s="86" t="s">
        <v>23</v>
      </c>
      <c r="B23" s="87" t="s">
        <v>6</v>
      </c>
      <c r="C23" s="87" t="s">
        <v>7</v>
      </c>
      <c r="D23" s="87" t="s">
        <v>8</v>
      </c>
      <c r="E23" s="87" t="s">
        <v>9</v>
      </c>
      <c r="F23" s="87" t="s">
        <v>10</v>
      </c>
    </row>
    <row r="24" spans="1:6" x14ac:dyDescent="0.2">
      <c r="A24" s="142"/>
      <c r="B24" s="199">
        <v>610</v>
      </c>
      <c r="C24" s="87"/>
      <c r="D24" s="200" t="s">
        <v>54</v>
      </c>
      <c r="E24" s="201">
        <v>42030</v>
      </c>
      <c r="F24" s="201">
        <v>4764.24</v>
      </c>
    </row>
    <row r="25" spans="1:6" x14ac:dyDescent="0.2">
      <c r="A25" s="142"/>
      <c r="B25" s="199">
        <v>620</v>
      </c>
      <c r="C25" s="87"/>
      <c r="D25" s="200" t="s">
        <v>57</v>
      </c>
      <c r="E25" s="201">
        <v>14700</v>
      </c>
      <c r="F25" s="201">
        <v>1637.85</v>
      </c>
    </row>
    <row r="26" spans="1:6" x14ac:dyDescent="0.2">
      <c r="A26" s="142"/>
      <c r="B26" s="199">
        <v>630</v>
      </c>
      <c r="C26" s="87"/>
      <c r="D26" s="200" t="s">
        <v>55</v>
      </c>
      <c r="E26" s="201">
        <v>2450</v>
      </c>
      <c r="F26" s="201">
        <v>1478.86</v>
      </c>
    </row>
    <row r="27" spans="1:6" ht="13.5" thickBot="1" x14ac:dyDescent="0.25">
      <c r="A27" s="88"/>
      <c r="B27" s="196">
        <v>640</v>
      </c>
      <c r="C27" s="88"/>
      <c r="D27" s="202" t="s">
        <v>66</v>
      </c>
      <c r="E27" s="203">
        <v>100</v>
      </c>
      <c r="F27" s="203">
        <v>0</v>
      </c>
    </row>
    <row r="28" spans="1:6" ht="13.5" thickBot="1" x14ac:dyDescent="0.25">
      <c r="A28" s="89" t="s">
        <v>11</v>
      </c>
      <c r="B28" s="90"/>
      <c r="C28" s="90"/>
      <c r="D28" s="90"/>
      <c r="E28" s="131">
        <f>SUM(E24:E27)</f>
        <v>59280</v>
      </c>
      <c r="F28" s="131">
        <f>SUM(F24:F27)</f>
        <v>7880.95</v>
      </c>
    </row>
    <row r="29" spans="1:6" ht="13.5" thickBot="1" x14ac:dyDescent="0.25">
      <c r="A29" s="89" t="s">
        <v>12</v>
      </c>
      <c r="B29" s="90">
        <v>0</v>
      </c>
      <c r="C29" s="90"/>
      <c r="D29" s="90"/>
      <c r="E29" s="132">
        <v>0</v>
      </c>
      <c r="F29" s="133">
        <v>0</v>
      </c>
    </row>
    <row r="30" spans="1:6" ht="13.5" thickBot="1" x14ac:dyDescent="0.25">
      <c r="A30" s="92" t="s">
        <v>13</v>
      </c>
      <c r="B30" s="90" t="s">
        <v>67</v>
      </c>
      <c r="C30" s="90" t="s">
        <v>67</v>
      </c>
      <c r="D30" s="90" t="s">
        <v>67</v>
      </c>
      <c r="E30" s="134">
        <f>SUM(E28:E29)</f>
        <v>59280</v>
      </c>
      <c r="F30" s="134">
        <f>SUM(F28:F29)</f>
        <v>7880.95</v>
      </c>
    </row>
    <row r="34" spans="1:6" ht="15.75" x14ac:dyDescent="0.25">
      <c r="A34" s="64" t="s">
        <v>14</v>
      </c>
      <c r="B34" s="65"/>
      <c r="C34" s="65"/>
      <c r="D34" s="65"/>
      <c r="E34" s="65"/>
      <c r="F34" s="65"/>
    </row>
    <row r="35" spans="1:6" x14ac:dyDescent="0.2">
      <c r="A35" s="93"/>
    </row>
    <row r="36" spans="1:6" ht="22.5" x14ac:dyDescent="0.2">
      <c r="A36" s="941" t="s">
        <v>22</v>
      </c>
      <c r="B36" s="941"/>
      <c r="C36" s="941"/>
      <c r="D36" s="219" t="s">
        <v>15</v>
      </c>
      <c r="E36" s="670" t="s">
        <v>939</v>
      </c>
      <c r="F36" s="220" t="s">
        <v>934</v>
      </c>
    </row>
    <row r="37" spans="1:6" ht="33.75" customHeight="1" x14ac:dyDescent="0.2">
      <c r="A37" s="924" t="s">
        <v>140</v>
      </c>
      <c r="B37" s="924"/>
      <c r="C37" s="924"/>
      <c r="D37" s="412" t="s">
        <v>141</v>
      </c>
      <c r="E37" s="205">
        <v>1</v>
      </c>
      <c r="F37" s="204">
        <v>1</v>
      </c>
    </row>
    <row r="38" spans="1:6" ht="36" customHeight="1" x14ac:dyDescent="0.2">
      <c r="A38" s="924"/>
      <c r="B38" s="924"/>
      <c r="C38" s="924"/>
      <c r="D38" s="189" t="s">
        <v>142</v>
      </c>
      <c r="E38" s="205">
        <v>300</v>
      </c>
      <c r="F38" s="205">
        <v>100</v>
      </c>
    </row>
    <row r="39" spans="1:6" ht="59.25" customHeight="1" x14ac:dyDescent="0.2">
      <c r="A39" s="924"/>
      <c r="B39" s="924"/>
      <c r="C39" s="924"/>
      <c r="D39" s="189" t="s">
        <v>143</v>
      </c>
      <c r="E39" s="205">
        <v>300</v>
      </c>
      <c r="F39" s="205">
        <v>100</v>
      </c>
    </row>
    <row r="40" spans="1:6" x14ac:dyDescent="0.2">
      <c r="A40" s="924"/>
      <c r="B40" s="924"/>
      <c r="C40" s="924"/>
      <c r="D40" s="189" t="s">
        <v>499</v>
      </c>
      <c r="E40" s="171">
        <v>3</v>
      </c>
      <c r="F40" s="171">
        <v>1</v>
      </c>
    </row>
    <row r="41" spans="1:6" x14ac:dyDescent="0.2">
      <c r="E41" s="97"/>
      <c r="F41" s="97"/>
    </row>
    <row r="42" spans="1:6" x14ac:dyDescent="0.2">
      <c r="A42" s="98" t="s">
        <v>16</v>
      </c>
    </row>
    <row r="43" spans="1:6" ht="111" customHeight="1" x14ac:dyDescent="0.2">
      <c r="A43" s="99" t="s">
        <v>17</v>
      </c>
      <c r="B43" s="927" t="s">
        <v>1138</v>
      </c>
      <c r="C43" s="927"/>
      <c r="D43" s="927"/>
      <c r="E43" s="927"/>
      <c r="F43" s="927"/>
    </row>
    <row r="45" spans="1:6" ht="24" x14ac:dyDescent="0.2">
      <c r="A45" s="99" t="s">
        <v>29</v>
      </c>
      <c r="B45" s="927"/>
      <c r="C45" s="927"/>
      <c r="D45" s="927"/>
      <c r="E45" s="927"/>
      <c r="F45" s="927"/>
    </row>
  </sheetData>
  <sheetProtection selectLockedCells="1" selectUnlockedCells="1"/>
  <mergeCells count="15">
    <mergeCell ref="C13:D13"/>
    <mergeCell ref="B43:F43"/>
    <mergeCell ref="B45:F45"/>
    <mergeCell ref="D7:F7"/>
    <mergeCell ref="C14:D14"/>
    <mergeCell ref="C15:D15"/>
    <mergeCell ref="C16:D16"/>
    <mergeCell ref="C18:F18"/>
    <mergeCell ref="A36:C36"/>
    <mergeCell ref="A37:C40"/>
    <mergeCell ref="D4:F4"/>
    <mergeCell ref="D5:F5"/>
    <mergeCell ref="D6:F6"/>
    <mergeCell ref="C10:F10"/>
    <mergeCell ref="C11:F11"/>
  </mergeCells>
  <pageMargins left="0.7" right="0.7" top="0.75" bottom="0.75" header="0.3" footer="0.3"/>
  <pageSetup paperSize="9" scale="83" firstPageNumber="0" fitToHeight="0" orientation="portrait" verticalDpi="3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F44"/>
  <sheetViews>
    <sheetView topLeftCell="A7" workbookViewId="0">
      <selection activeCell="E38" sqref="E38"/>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888" t="s">
        <v>3</v>
      </c>
      <c r="E4" s="888"/>
      <c r="F4" s="888"/>
    </row>
    <row r="5" spans="1:6" ht="13.5" thickBot="1" x14ac:dyDescent="0.25">
      <c r="A5" s="71" t="s">
        <v>0</v>
      </c>
      <c r="B5" s="69"/>
      <c r="C5" s="72">
        <v>12</v>
      </c>
      <c r="D5" s="889" t="s">
        <v>119</v>
      </c>
      <c r="E5" s="889"/>
      <c r="F5" s="889"/>
    </row>
    <row r="6" spans="1:6" ht="13.5" thickBot="1" x14ac:dyDescent="0.25">
      <c r="A6" s="73" t="s">
        <v>663</v>
      </c>
      <c r="B6" s="69"/>
      <c r="C6" s="74" t="s">
        <v>743</v>
      </c>
      <c r="D6" s="890" t="s">
        <v>501</v>
      </c>
      <c r="E6" s="890"/>
      <c r="F6" s="890"/>
    </row>
    <row r="7" spans="1:6" ht="13.5" thickBot="1" x14ac:dyDescent="0.25">
      <c r="A7" s="666" t="s">
        <v>27</v>
      </c>
      <c r="B7" s="69"/>
      <c r="C7" s="74" t="s">
        <v>748</v>
      </c>
      <c r="D7" s="890" t="s">
        <v>749</v>
      </c>
      <c r="E7" s="890"/>
      <c r="F7" s="890"/>
    </row>
    <row r="8" spans="1:6" ht="13.5" thickBot="1" x14ac:dyDescent="0.25">
      <c r="A8" s="78"/>
      <c r="B8" s="69"/>
      <c r="C8" s="69"/>
      <c r="D8" s="69"/>
      <c r="E8" s="69"/>
      <c r="F8" s="69"/>
    </row>
    <row r="9" spans="1:6" ht="13.5" thickBot="1" x14ac:dyDescent="0.25">
      <c r="A9" s="71" t="s">
        <v>21</v>
      </c>
      <c r="B9" s="69"/>
      <c r="C9" s="245" t="s">
        <v>64</v>
      </c>
      <c r="D9" s="246"/>
      <c r="E9" s="246"/>
      <c r="F9" s="247"/>
    </row>
    <row r="10" spans="1:6" ht="13.5" thickBot="1" x14ac:dyDescent="0.25">
      <c r="A10" s="73" t="s">
        <v>42</v>
      </c>
      <c r="B10" s="69"/>
      <c r="C10" s="1383" t="s">
        <v>48</v>
      </c>
      <c r="D10" s="964"/>
      <c r="E10" s="964"/>
      <c r="F10" s="1384"/>
    </row>
    <row r="11" spans="1:6" ht="13.5" thickBot="1" x14ac:dyDescent="0.25">
      <c r="A11" s="73" t="s">
        <v>26</v>
      </c>
      <c r="B11" s="69"/>
      <c r="C11" s="883" t="s">
        <v>65</v>
      </c>
      <c r="D11" s="884"/>
      <c r="E11" s="884"/>
      <c r="F11" s="885"/>
    </row>
    <row r="12" spans="1:6" ht="13.5" thickBot="1" x14ac:dyDescent="0.25">
      <c r="A12" s="78"/>
      <c r="B12" s="69"/>
      <c r="C12" s="69"/>
      <c r="D12" s="69"/>
      <c r="E12" s="69"/>
      <c r="F12" s="69"/>
    </row>
    <row r="13" spans="1:6" ht="13.5" thickBot="1" x14ac:dyDescent="0.25">
      <c r="A13" s="78"/>
      <c r="B13" s="69"/>
      <c r="C13" s="888" t="s">
        <v>28</v>
      </c>
      <c r="D13" s="888"/>
      <c r="E13" s="69"/>
      <c r="F13" s="69"/>
    </row>
    <row r="14" spans="1:6" ht="13.5" thickBot="1" x14ac:dyDescent="0.25">
      <c r="A14" s="81" t="s">
        <v>2</v>
      </c>
      <c r="B14" s="69"/>
      <c r="C14" s="882">
        <v>45.38</v>
      </c>
      <c r="D14" s="882"/>
      <c r="E14" s="69"/>
      <c r="F14" s="69"/>
    </row>
    <row r="15" spans="1:6" ht="13.5" thickBot="1" x14ac:dyDescent="0.25">
      <c r="A15" s="71" t="s">
        <v>20</v>
      </c>
      <c r="B15" s="69"/>
      <c r="C15" s="882">
        <v>45.38</v>
      </c>
      <c r="D15" s="882"/>
      <c r="E15" s="69"/>
      <c r="F15" s="69"/>
    </row>
    <row r="16" spans="1:6" ht="13.5" thickBot="1" x14ac:dyDescent="0.25">
      <c r="A16" s="73" t="s">
        <v>1</v>
      </c>
      <c r="B16" s="69"/>
      <c r="C16" s="882">
        <v>18.454000000000001</v>
      </c>
      <c r="D16" s="882"/>
      <c r="E16" s="69"/>
      <c r="F16" s="69"/>
    </row>
    <row r="17" spans="1:6" ht="13.5" thickBot="1" x14ac:dyDescent="0.25">
      <c r="A17" s="82"/>
      <c r="B17" s="69"/>
      <c r="C17" s="83"/>
      <c r="D17" s="83"/>
      <c r="E17" s="84"/>
      <c r="F17" s="84"/>
    </row>
    <row r="18" spans="1:6" ht="13.5" thickBot="1" x14ac:dyDescent="0.25">
      <c r="A18" s="71" t="s">
        <v>18</v>
      </c>
      <c r="B18" s="84"/>
      <c r="C18" s="1369" t="s">
        <v>1037</v>
      </c>
      <c r="D18" s="1370"/>
      <c r="E18" s="1370"/>
      <c r="F18" s="1371"/>
    </row>
    <row r="19" spans="1:6" ht="13.5" thickBot="1" x14ac:dyDescent="0.25">
      <c r="A19" s="73" t="s">
        <v>19</v>
      </c>
      <c r="B19" s="69"/>
      <c r="C19" s="405" t="s">
        <v>912</v>
      </c>
      <c r="D19" s="406"/>
      <c r="E19" s="406"/>
      <c r="F19" s="407"/>
    </row>
    <row r="20" spans="1:6" x14ac:dyDescent="0.2">
      <c r="B20" s="69"/>
    </row>
    <row r="21" spans="1:6" ht="15.75" x14ac:dyDescent="0.25">
      <c r="A21" s="64" t="s">
        <v>5</v>
      </c>
      <c r="B21" s="64"/>
      <c r="C21" s="65"/>
      <c r="D21" s="65"/>
      <c r="E21" s="65"/>
      <c r="F21" s="65"/>
    </row>
    <row r="22" spans="1:6" ht="15.75" x14ac:dyDescent="0.25">
      <c r="A22" s="67"/>
      <c r="C22" s="85"/>
      <c r="D22" s="85"/>
      <c r="E22" s="85"/>
      <c r="F22" s="85"/>
    </row>
    <row r="23" spans="1:6" x14ac:dyDescent="0.2">
      <c r="A23" s="86" t="s">
        <v>23</v>
      </c>
      <c r="B23" s="87" t="s">
        <v>6</v>
      </c>
      <c r="C23" s="87" t="s">
        <v>7</v>
      </c>
      <c r="D23" s="87" t="s">
        <v>8</v>
      </c>
      <c r="E23" s="87" t="s">
        <v>9</v>
      </c>
      <c r="F23" s="87" t="s">
        <v>10</v>
      </c>
    </row>
    <row r="24" spans="1:6" x14ac:dyDescent="0.2">
      <c r="A24" s="142"/>
      <c r="B24" s="199">
        <v>610</v>
      </c>
      <c r="C24" s="87"/>
      <c r="D24" s="200" t="s">
        <v>54</v>
      </c>
      <c r="E24" s="201">
        <v>30800</v>
      </c>
      <c r="F24" s="201">
        <v>11937.18</v>
      </c>
    </row>
    <row r="25" spans="1:6" x14ac:dyDescent="0.2">
      <c r="A25" s="142"/>
      <c r="B25" s="199">
        <v>620</v>
      </c>
      <c r="C25" s="87"/>
      <c r="D25" s="200" t="s">
        <v>57</v>
      </c>
      <c r="E25" s="201">
        <v>10770</v>
      </c>
      <c r="F25" s="201">
        <v>4332.84</v>
      </c>
    </row>
    <row r="26" spans="1:6" x14ac:dyDescent="0.2">
      <c r="A26" s="142"/>
      <c r="B26" s="199">
        <v>630</v>
      </c>
      <c r="C26" s="87"/>
      <c r="D26" s="200" t="s">
        <v>55</v>
      </c>
      <c r="E26" s="201">
        <v>3710</v>
      </c>
      <c r="F26" s="201">
        <v>1962.11</v>
      </c>
    </row>
    <row r="27" spans="1:6" ht="13.5" thickBot="1" x14ac:dyDescent="0.25">
      <c r="A27" s="88"/>
      <c r="B27" s="196">
        <v>640</v>
      </c>
      <c r="C27" s="88"/>
      <c r="D27" s="202" t="s">
        <v>66</v>
      </c>
      <c r="E27" s="203">
        <v>100</v>
      </c>
      <c r="F27" s="203">
        <v>222.62</v>
      </c>
    </row>
    <row r="28" spans="1:6" ht="13.5" thickBot="1" x14ac:dyDescent="0.25">
      <c r="A28" s="89" t="s">
        <v>11</v>
      </c>
      <c r="B28" s="90"/>
      <c r="C28" s="90"/>
      <c r="D28" s="90"/>
      <c r="E28" s="131">
        <f>SUM(E24:E27)</f>
        <v>45380</v>
      </c>
      <c r="F28" s="131">
        <f>SUM(F24:F27)</f>
        <v>18454.75</v>
      </c>
    </row>
    <row r="29" spans="1:6" ht="13.5" thickBot="1" x14ac:dyDescent="0.25">
      <c r="A29" s="89" t="s">
        <v>12</v>
      </c>
      <c r="B29" s="90">
        <v>0</v>
      </c>
      <c r="C29" s="90"/>
      <c r="D29" s="90"/>
      <c r="E29" s="132">
        <v>0</v>
      </c>
      <c r="F29" s="133">
        <v>0</v>
      </c>
    </row>
    <row r="30" spans="1:6" ht="13.5" thickBot="1" x14ac:dyDescent="0.25">
      <c r="A30" s="92" t="s">
        <v>13</v>
      </c>
      <c r="B30" s="90" t="s">
        <v>67</v>
      </c>
      <c r="C30" s="90" t="s">
        <v>67</v>
      </c>
      <c r="D30" s="90" t="s">
        <v>67</v>
      </c>
      <c r="E30" s="134">
        <f>SUM(E28:E29)</f>
        <v>45380</v>
      </c>
      <c r="F30" s="134">
        <f>SUM(F28:F29)</f>
        <v>18454.75</v>
      </c>
    </row>
    <row r="34" spans="1:6" ht="15.75" x14ac:dyDescent="0.25">
      <c r="A34" s="64" t="s">
        <v>14</v>
      </c>
      <c r="B34" s="65"/>
      <c r="C34" s="65"/>
      <c r="D34" s="65"/>
      <c r="E34" s="65"/>
      <c r="F34" s="65"/>
    </row>
    <row r="35" spans="1:6" x14ac:dyDescent="0.2">
      <c r="A35" s="93"/>
    </row>
    <row r="36" spans="1:6" ht="22.5" x14ac:dyDescent="0.2">
      <c r="A36" s="941" t="s">
        <v>22</v>
      </c>
      <c r="B36" s="941"/>
      <c r="C36" s="941"/>
      <c r="D36" s="219" t="s">
        <v>15</v>
      </c>
      <c r="E36" s="670" t="s">
        <v>939</v>
      </c>
      <c r="F36" s="220" t="s">
        <v>934</v>
      </c>
    </row>
    <row r="37" spans="1:6" ht="33.75" customHeight="1" x14ac:dyDescent="0.2">
      <c r="A37" s="924" t="s">
        <v>140</v>
      </c>
      <c r="B37" s="924"/>
      <c r="C37" s="924"/>
      <c r="D37" s="412" t="s">
        <v>141</v>
      </c>
      <c r="E37" s="205">
        <v>1</v>
      </c>
      <c r="F37" s="204">
        <v>1</v>
      </c>
    </row>
    <row r="38" spans="1:6" ht="33.75" customHeight="1" x14ac:dyDescent="0.2">
      <c r="A38" s="924"/>
      <c r="B38" s="924"/>
      <c r="C38" s="924"/>
      <c r="D38" s="189" t="s">
        <v>143</v>
      </c>
      <c r="E38" s="205">
        <v>300</v>
      </c>
      <c r="F38" s="204">
        <v>289</v>
      </c>
    </row>
    <row r="39" spans="1:6" ht="22.35" customHeight="1" x14ac:dyDescent="0.2">
      <c r="A39" s="924"/>
      <c r="B39" s="924"/>
      <c r="C39" s="924"/>
      <c r="D39" s="189" t="s">
        <v>500</v>
      </c>
      <c r="E39" s="171">
        <v>3</v>
      </c>
      <c r="F39" s="171">
        <v>3</v>
      </c>
    </row>
    <row r="40" spans="1:6" x14ac:dyDescent="0.2">
      <c r="E40" s="97"/>
      <c r="F40" s="97"/>
    </row>
    <row r="41" spans="1:6" x14ac:dyDescent="0.2">
      <c r="A41" s="98" t="s">
        <v>16</v>
      </c>
    </row>
    <row r="42" spans="1:6" ht="210.75" customHeight="1" x14ac:dyDescent="0.2">
      <c r="A42" s="99" t="s">
        <v>17</v>
      </c>
      <c r="B42" s="927" t="s">
        <v>1038</v>
      </c>
      <c r="C42" s="927"/>
      <c r="D42" s="927"/>
      <c r="E42" s="927"/>
      <c r="F42" s="927"/>
    </row>
    <row r="44" spans="1:6" ht="50.25" customHeight="1" x14ac:dyDescent="0.2">
      <c r="A44" s="99" t="s">
        <v>29</v>
      </c>
      <c r="B44" s="927" t="s">
        <v>1039</v>
      </c>
      <c r="C44" s="927"/>
      <c r="D44" s="927"/>
      <c r="E44" s="927"/>
      <c r="F44" s="927"/>
    </row>
  </sheetData>
  <sheetProtection selectLockedCells="1" selectUnlockedCells="1"/>
  <mergeCells count="15">
    <mergeCell ref="C13:D13"/>
    <mergeCell ref="D7:F7"/>
    <mergeCell ref="B42:F42"/>
    <mergeCell ref="B44:F44"/>
    <mergeCell ref="C14:D14"/>
    <mergeCell ref="C15:D15"/>
    <mergeCell ref="C16:D16"/>
    <mergeCell ref="C18:F18"/>
    <mergeCell ref="A36:C36"/>
    <mergeCell ref="A37:C39"/>
    <mergeCell ref="D4:F4"/>
    <mergeCell ref="D5:F5"/>
    <mergeCell ref="D6:F6"/>
    <mergeCell ref="C10:F10"/>
    <mergeCell ref="C11:F11"/>
  </mergeCells>
  <pageMargins left="0.7" right="0.7" top="0.75" bottom="0.75" header="0.3" footer="0.3"/>
  <pageSetup paperSize="9" scale="83" firstPageNumber="0" fitToHeight="0" orientation="portrait" verticalDpi="3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F40"/>
  <sheetViews>
    <sheetView topLeftCell="A14" workbookViewId="0">
      <selection activeCell="F41" sqref="F41"/>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888" t="s">
        <v>3</v>
      </c>
      <c r="E4" s="888"/>
      <c r="F4" s="888"/>
    </row>
    <row r="5" spans="1:6" ht="13.5" thickBot="1" x14ac:dyDescent="0.25">
      <c r="A5" s="71" t="s">
        <v>0</v>
      </c>
      <c r="B5" s="69"/>
      <c r="C5" s="72">
        <v>12</v>
      </c>
      <c r="D5" s="889" t="s">
        <v>119</v>
      </c>
      <c r="E5" s="889"/>
      <c r="F5" s="889"/>
    </row>
    <row r="6" spans="1:6" ht="13.5" thickBot="1" x14ac:dyDescent="0.25">
      <c r="A6" s="73" t="s">
        <v>663</v>
      </c>
      <c r="B6" s="69"/>
      <c r="C6" s="74" t="s">
        <v>738</v>
      </c>
      <c r="D6" s="890" t="s">
        <v>132</v>
      </c>
      <c r="E6" s="890"/>
      <c r="F6" s="890"/>
    </row>
    <row r="7" spans="1:6" ht="13.5" thickBot="1" x14ac:dyDescent="0.25">
      <c r="A7" s="78"/>
      <c r="B7" s="69"/>
      <c r="C7" s="69"/>
      <c r="D7" s="69"/>
      <c r="E7" s="69"/>
      <c r="F7" s="69"/>
    </row>
    <row r="8" spans="1:6" ht="13.5" thickBot="1" x14ac:dyDescent="0.25">
      <c r="A8" s="71" t="s">
        <v>21</v>
      </c>
      <c r="B8" s="69"/>
      <c r="C8" s="245" t="s">
        <v>64</v>
      </c>
      <c r="D8" s="246"/>
      <c r="E8" s="246"/>
      <c r="F8" s="247"/>
    </row>
    <row r="9" spans="1:6" ht="13.5" thickBot="1" x14ac:dyDescent="0.25">
      <c r="A9" s="73" t="s">
        <v>42</v>
      </c>
      <c r="B9" s="69"/>
      <c r="C9" s="1383" t="s">
        <v>48</v>
      </c>
      <c r="D9" s="964"/>
      <c r="E9" s="964"/>
      <c r="F9" s="1384"/>
    </row>
    <row r="10" spans="1:6" ht="13.5" thickBot="1" x14ac:dyDescent="0.25">
      <c r="A10" s="73" t="s">
        <v>26</v>
      </c>
      <c r="B10" s="69"/>
      <c r="C10" s="883" t="s">
        <v>65</v>
      </c>
      <c r="D10" s="884"/>
      <c r="E10" s="884"/>
      <c r="F10" s="885"/>
    </row>
    <row r="11" spans="1:6" ht="13.5" thickBot="1" x14ac:dyDescent="0.25">
      <c r="A11" s="78"/>
      <c r="B11" s="69"/>
      <c r="C11" s="69"/>
      <c r="D11" s="69"/>
      <c r="E11" s="69"/>
      <c r="F11" s="69"/>
    </row>
    <row r="12" spans="1:6" ht="13.5" thickBot="1" x14ac:dyDescent="0.25">
      <c r="A12" s="78"/>
      <c r="B12" s="69"/>
      <c r="C12" s="888" t="s">
        <v>28</v>
      </c>
      <c r="D12" s="888"/>
      <c r="E12" s="69"/>
      <c r="F12" s="69"/>
    </row>
    <row r="13" spans="1:6" ht="13.5" thickBot="1" x14ac:dyDescent="0.25">
      <c r="A13" s="81" t="s">
        <v>2</v>
      </c>
      <c r="B13" s="69"/>
      <c r="C13" s="882">
        <v>30</v>
      </c>
      <c r="D13" s="882"/>
      <c r="E13" s="69"/>
      <c r="F13" s="69"/>
    </row>
    <row r="14" spans="1:6" ht="13.5" thickBot="1" x14ac:dyDescent="0.25">
      <c r="A14" s="71" t="s">
        <v>20</v>
      </c>
      <c r="B14" s="69"/>
      <c r="C14" s="882">
        <v>30</v>
      </c>
      <c r="D14" s="882"/>
      <c r="E14" s="69"/>
      <c r="F14" s="69"/>
    </row>
    <row r="15" spans="1:6" ht="13.5" thickBot="1" x14ac:dyDescent="0.25">
      <c r="A15" s="73" t="s">
        <v>1</v>
      </c>
      <c r="B15" s="69"/>
      <c r="C15" s="882">
        <v>28.350999999999999</v>
      </c>
      <c r="D15" s="882"/>
      <c r="E15" s="69"/>
      <c r="F15" s="69"/>
    </row>
    <row r="16" spans="1:6" ht="13.5" thickBot="1" x14ac:dyDescent="0.25">
      <c r="A16" s="82"/>
      <c r="B16" s="69"/>
      <c r="C16" s="83"/>
      <c r="D16" s="83"/>
      <c r="E16" s="84"/>
      <c r="F16" s="84"/>
    </row>
    <row r="17" spans="1:6" ht="13.5" thickBot="1" x14ac:dyDescent="0.25">
      <c r="A17" s="71" t="s">
        <v>18</v>
      </c>
      <c r="B17" s="84"/>
      <c r="C17" s="1369" t="s">
        <v>1116</v>
      </c>
      <c r="D17" s="1370"/>
      <c r="E17" s="1370"/>
      <c r="F17" s="1371"/>
    </row>
    <row r="18" spans="1:6" ht="13.5" thickBot="1" x14ac:dyDescent="0.25">
      <c r="A18" s="73" t="s">
        <v>19</v>
      </c>
      <c r="B18" s="69"/>
      <c r="C18" s="405" t="s">
        <v>1046</v>
      </c>
      <c r="D18" s="406"/>
      <c r="E18" s="406"/>
      <c r="F18" s="407"/>
    </row>
    <row r="19" spans="1:6" x14ac:dyDescent="0.2">
      <c r="B19" s="69"/>
    </row>
    <row r="20" spans="1:6" ht="15.75" x14ac:dyDescent="0.25">
      <c r="A20" s="64" t="s">
        <v>5</v>
      </c>
      <c r="B20" s="64"/>
      <c r="C20" s="65"/>
      <c r="D20" s="65"/>
      <c r="E20" s="65"/>
      <c r="F20" s="65"/>
    </row>
    <row r="21" spans="1:6" ht="15.75" x14ac:dyDescent="0.25">
      <c r="A21" s="67"/>
      <c r="C21" s="85"/>
      <c r="D21" s="85"/>
      <c r="E21" s="85"/>
      <c r="F21" s="85"/>
    </row>
    <row r="22" spans="1:6" x14ac:dyDescent="0.2">
      <c r="A22" s="86" t="s">
        <v>23</v>
      </c>
      <c r="B22" s="87" t="s">
        <v>6</v>
      </c>
      <c r="C22" s="87" t="s">
        <v>7</v>
      </c>
      <c r="D22" s="87" t="s">
        <v>8</v>
      </c>
      <c r="E22" s="87" t="s">
        <v>9</v>
      </c>
      <c r="F22" s="87" t="s">
        <v>10</v>
      </c>
    </row>
    <row r="23" spans="1:6" x14ac:dyDescent="0.2">
      <c r="A23" s="142"/>
      <c r="B23" s="774">
        <v>630</v>
      </c>
      <c r="C23" s="144"/>
      <c r="D23" s="200" t="s">
        <v>55</v>
      </c>
      <c r="E23" s="130">
        <v>0</v>
      </c>
      <c r="F23" s="130">
        <v>14303.2</v>
      </c>
    </row>
    <row r="24" spans="1:6" ht="13.5" thickBot="1" x14ac:dyDescent="0.25">
      <c r="A24" s="88"/>
      <c r="B24" s="88">
        <v>640</v>
      </c>
      <c r="C24" s="88"/>
      <c r="D24" s="88" t="s">
        <v>66</v>
      </c>
      <c r="E24" s="130">
        <v>30000</v>
      </c>
      <c r="F24" s="130">
        <v>14048.68</v>
      </c>
    </row>
    <row r="25" spans="1:6" ht="13.5" thickBot="1" x14ac:dyDescent="0.25">
      <c r="A25" s="89" t="s">
        <v>11</v>
      </c>
      <c r="B25" s="90"/>
      <c r="C25" s="90"/>
      <c r="D25" s="90"/>
      <c r="E25" s="131">
        <f>E24</f>
        <v>30000</v>
      </c>
      <c r="F25" s="131">
        <f>F23+F24</f>
        <v>28351.88</v>
      </c>
    </row>
    <row r="26" spans="1:6" ht="13.5" thickBot="1" x14ac:dyDescent="0.25">
      <c r="A26" s="89" t="s">
        <v>12</v>
      </c>
      <c r="B26" s="90">
        <v>0</v>
      </c>
      <c r="C26" s="90"/>
      <c r="D26" s="90"/>
      <c r="E26" s="132">
        <v>0</v>
      </c>
      <c r="F26" s="133">
        <v>0</v>
      </c>
    </row>
    <row r="27" spans="1:6" ht="13.5" thickBot="1" x14ac:dyDescent="0.25">
      <c r="A27" s="92" t="s">
        <v>13</v>
      </c>
      <c r="B27" s="90" t="s">
        <v>67</v>
      </c>
      <c r="C27" s="90" t="s">
        <v>67</v>
      </c>
      <c r="D27" s="90" t="s">
        <v>67</v>
      </c>
      <c r="E27" s="134">
        <f>SUM(E25:E26)</f>
        <v>30000</v>
      </c>
      <c r="F27" s="134">
        <f>SUM(F25:F26)</f>
        <v>28351.88</v>
      </c>
    </row>
    <row r="31" spans="1:6" ht="15.75" x14ac:dyDescent="0.25">
      <c r="A31" s="64" t="s">
        <v>14</v>
      </c>
      <c r="B31" s="65"/>
      <c r="C31" s="65"/>
      <c r="D31" s="65"/>
      <c r="E31" s="65"/>
      <c r="F31" s="65"/>
    </row>
    <row r="32" spans="1:6" x14ac:dyDescent="0.2">
      <c r="A32" s="93"/>
    </row>
    <row r="33" spans="1:6" ht="22.5" x14ac:dyDescent="0.2">
      <c r="A33" s="929" t="s">
        <v>22</v>
      </c>
      <c r="B33" s="929"/>
      <c r="C33" s="929"/>
      <c r="D33" s="172" t="s">
        <v>15</v>
      </c>
      <c r="E33" s="718" t="s">
        <v>939</v>
      </c>
      <c r="F33" s="94" t="s">
        <v>934</v>
      </c>
    </row>
    <row r="34" spans="1:6" ht="23.25" customHeight="1" x14ac:dyDescent="0.2">
      <c r="A34" s="1368" t="s">
        <v>133</v>
      </c>
      <c r="B34" s="1368"/>
      <c r="C34" s="1368"/>
      <c r="D34" s="122" t="s">
        <v>134</v>
      </c>
      <c r="E34" s="96">
        <v>35</v>
      </c>
      <c r="F34" s="96">
        <v>51</v>
      </c>
    </row>
    <row r="35" spans="1:6" ht="35.25" customHeight="1" x14ac:dyDescent="0.2">
      <c r="A35" s="1389" t="s">
        <v>834</v>
      </c>
      <c r="B35" s="1389"/>
      <c r="C35" s="1389"/>
      <c r="D35" s="720" t="s">
        <v>835</v>
      </c>
      <c r="E35" s="163">
        <v>1</v>
      </c>
      <c r="F35" s="96">
        <v>1</v>
      </c>
    </row>
    <row r="36" spans="1:6" x14ac:dyDescent="0.2">
      <c r="E36" s="97"/>
      <c r="F36" s="97"/>
    </row>
    <row r="37" spans="1:6" x14ac:dyDescent="0.2">
      <c r="A37" s="98" t="s">
        <v>16</v>
      </c>
    </row>
    <row r="38" spans="1:6" ht="71.25" customHeight="1" x14ac:dyDescent="0.2">
      <c r="A38" s="99" t="s">
        <v>17</v>
      </c>
      <c r="B38" s="927" t="s">
        <v>1133</v>
      </c>
      <c r="C38" s="927"/>
      <c r="D38" s="927"/>
      <c r="E38" s="927"/>
      <c r="F38" s="927"/>
    </row>
    <row r="40" spans="1:6" ht="25.5" customHeight="1" x14ac:dyDescent="0.2">
      <c r="A40" s="99" t="s">
        <v>29</v>
      </c>
      <c r="B40" s="943" t="s">
        <v>1134</v>
      </c>
      <c r="C40" s="944"/>
      <c r="D40" s="944"/>
      <c r="E40" s="944"/>
      <c r="F40" s="945"/>
    </row>
  </sheetData>
  <sheetProtection selectLockedCells="1" selectUnlockedCells="1"/>
  <mergeCells count="15">
    <mergeCell ref="C12:D12"/>
    <mergeCell ref="B40:F40"/>
    <mergeCell ref="A35:C35"/>
    <mergeCell ref="B38:F38"/>
    <mergeCell ref="C13:D13"/>
    <mergeCell ref="C14:D14"/>
    <mergeCell ref="C15:D15"/>
    <mergeCell ref="C17:F17"/>
    <mergeCell ref="A33:C33"/>
    <mergeCell ref="A34:C34"/>
    <mergeCell ref="D4:F4"/>
    <mergeCell ref="D5:F5"/>
    <mergeCell ref="D6:F6"/>
    <mergeCell ref="C9:F9"/>
    <mergeCell ref="C10:F10"/>
  </mergeCells>
  <pageMargins left="0.7" right="0.7" top="0.75" bottom="0.75" header="0.3" footer="0.3"/>
  <pageSetup paperSize="9" scale="83" firstPageNumber="0" fitToHeight="0" orientation="portrait"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9"/>
  <sheetViews>
    <sheetView showGridLines="0" workbookViewId="0">
      <selection activeCell="F34" sqref="F34"/>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663</v>
      </c>
      <c r="B5" s="3"/>
      <c r="C5" s="42" t="s">
        <v>206</v>
      </c>
      <c r="D5" s="36" t="s">
        <v>144</v>
      </c>
      <c r="E5" s="37"/>
      <c r="F5" s="38"/>
    </row>
    <row r="6" spans="1:8" ht="13.5" thickBot="1" x14ac:dyDescent="0.25">
      <c r="A6" s="4"/>
      <c r="B6" s="3"/>
      <c r="C6" s="3"/>
      <c r="D6" s="3"/>
      <c r="E6" s="3"/>
      <c r="F6" s="3"/>
    </row>
    <row r="7" spans="1:8" ht="13.5" thickBot="1" x14ac:dyDescent="0.25">
      <c r="A7" s="15" t="s">
        <v>21</v>
      </c>
      <c r="B7" s="3"/>
      <c r="C7" s="9" t="s">
        <v>145</v>
      </c>
      <c r="D7" s="8"/>
      <c r="E7" s="8"/>
      <c r="F7" s="53"/>
    </row>
    <row r="8" spans="1:8" ht="13.5" thickBot="1" x14ac:dyDescent="0.25">
      <c r="A8" s="16" t="s">
        <v>42</v>
      </c>
      <c r="B8" s="3"/>
      <c r="C8" s="778" t="s">
        <v>48</v>
      </c>
      <c r="D8" s="779"/>
      <c r="E8" s="779"/>
      <c r="F8" s="780"/>
    </row>
    <row r="9" spans="1:8" ht="13.5" thickBot="1" x14ac:dyDescent="0.25">
      <c r="A9" s="16" t="s">
        <v>26</v>
      </c>
      <c r="B9" s="3"/>
      <c r="C9" s="778" t="s">
        <v>905</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35.805</v>
      </c>
      <c r="D12" s="784"/>
      <c r="E12" s="3"/>
      <c r="F12" s="3"/>
    </row>
    <row r="13" spans="1:8" ht="13.5" thickBot="1" x14ac:dyDescent="0.25">
      <c r="A13" s="15" t="s">
        <v>20</v>
      </c>
      <c r="B13" s="3"/>
      <c r="C13" s="783">
        <v>35.805</v>
      </c>
      <c r="D13" s="784"/>
      <c r="E13" s="3"/>
      <c r="F13" s="3"/>
    </row>
    <row r="14" spans="1:8" ht="13.5" thickBot="1" x14ac:dyDescent="0.25">
      <c r="A14" s="16" t="s">
        <v>1</v>
      </c>
      <c r="B14" s="3"/>
      <c r="C14" s="783">
        <v>18.372</v>
      </c>
      <c r="D14" s="784"/>
      <c r="E14" s="3"/>
      <c r="F14" s="3"/>
    </row>
    <row r="15" spans="1:8" ht="3" customHeight="1" thickBot="1" x14ac:dyDescent="0.25">
      <c r="A15" s="10"/>
      <c r="B15" s="3"/>
      <c r="C15" s="12"/>
      <c r="D15" s="12"/>
      <c r="E15" s="11"/>
      <c r="F15" s="11"/>
    </row>
    <row r="16" spans="1:8" ht="13.5" thickBot="1" x14ac:dyDescent="0.25">
      <c r="A16" s="15" t="s">
        <v>18</v>
      </c>
      <c r="B16" s="11"/>
      <c r="C16" s="778" t="s">
        <v>923</v>
      </c>
      <c r="D16" s="779"/>
      <c r="E16" s="779"/>
      <c r="F16" s="780"/>
    </row>
    <row r="17" spans="1:8" ht="13.5" thickBot="1" x14ac:dyDescent="0.25">
      <c r="A17" s="16" t="s">
        <v>19</v>
      </c>
      <c r="B17" s="3"/>
      <c r="C17" s="778" t="s">
        <v>912</v>
      </c>
      <c r="D17" s="779"/>
      <c r="E17" s="779"/>
      <c r="F17" s="78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25405</v>
      </c>
      <c r="F22" s="55">
        <v>13105.07</v>
      </c>
    </row>
    <row r="23" spans="1:8" x14ac:dyDescent="0.2">
      <c r="A23" s="30"/>
      <c r="B23" s="62">
        <v>620</v>
      </c>
      <c r="C23" s="22"/>
      <c r="D23" s="22" t="s">
        <v>57</v>
      </c>
      <c r="E23" s="55">
        <v>9400</v>
      </c>
      <c r="F23" s="55">
        <v>4868.41</v>
      </c>
    </row>
    <row r="24" spans="1:8" x14ac:dyDescent="0.2">
      <c r="A24" s="30"/>
      <c r="B24" s="62">
        <v>630</v>
      </c>
      <c r="C24" s="22"/>
      <c r="D24" s="22" t="s">
        <v>55</v>
      </c>
      <c r="E24" s="55">
        <v>1000</v>
      </c>
      <c r="F24" s="55">
        <v>398.95</v>
      </c>
    </row>
    <row r="25" spans="1:8" ht="13.5" thickBot="1" x14ac:dyDescent="0.25">
      <c r="A25" s="22"/>
      <c r="B25" s="62">
        <v>640</v>
      </c>
      <c r="C25" s="32"/>
      <c r="D25" s="22" t="s">
        <v>56</v>
      </c>
      <c r="E25" s="55">
        <v>0</v>
      </c>
      <c r="F25" s="55">
        <v>0</v>
      </c>
    </row>
    <row r="26" spans="1:8" ht="13.5" thickBot="1" x14ac:dyDescent="0.25">
      <c r="A26" s="23" t="s">
        <v>11</v>
      </c>
      <c r="B26" s="24"/>
      <c r="C26" s="24"/>
      <c r="D26" s="24"/>
      <c r="E26" s="61">
        <f>SUM(E22:E25)</f>
        <v>35805</v>
      </c>
      <c r="F26" s="61">
        <f>SUM(F22:F25)</f>
        <v>18372.43</v>
      </c>
    </row>
    <row r="27" spans="1:8" ht="13.5" thickBot="1" x14ac:dyDescent="0.25">
      <c r="A27" s="33" t="s">
        <v>12</v>
      </c>
      <c r="B27" s="31"/>
      <c r="C27" s="31"/>
      <c r="D27" s="31"/>
      <c r="E27" s="56"/>
      <c r="F27" s="57"/>
    </row>
    <row r="28" spans="1:8" ht="13.5" thickBot="1" x14ac:dyDescent="0.25">
      <c r="A28" s="26" t="s">
        <v>13</v>
      </c>
      <c r="B28" s="24"/>
      <c r="C28" s="24"/>
      <c r="D28" s="24"/>
      <c r="E28" s="58">
        <f>E26</f>
        <v>35805</v>
      </c>
      <c r="F28" s="58">
        <f>F26</f>
        <v>18372.43</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795" t="s">
        <v>22</v>
      </c>
      <c r="B33" s="796"/>
      <c r="C33" s="797"/>
      <c r="D33" s="174" t="s">
        <v>15</v>
      </c>
      <c r="E33" s="175" t="s">
        <v>910</v>
      </c>
      <c r="F33" s="29" t="s">
        <v>909</v>
      </c>
    </row>
    <row r="34" spans="1:8" ht="68.25" customHeight="1" x14ac:dyDescent="0.2">
      <c r="A34" s="794" t="s">
        <v>146</v>
      </c>
      <c r="B34" s="794"/>
      <c r="C34" s="794"/>
      <c r="D34" s="45" t="s">
        <v>148</v>
      </c>
      <c r="E34" s="44">
        <v>20</v>
      </c>
      <c r="F34" s="44">
        <v>10</v>
      </c>
    </row>
    <row r="35" spans="1:8" ht="57.75" customHeight="1" x14ac:dyDescent="0.2">
      <c r="A35" s="794" t="s">
        <v>147</v>
      </c>
      <c r="B35" s="794"/>
      <c r="C35" s="794"/>
      <c r="D35" s="45" t="s">
        <v>149</v>
      </c>
      <c r="E35" s="244">
        <v>1</v>
      </c>
      <c r="F35" s="244">
        <v>1</v>
      </c>
    </row>
    <row r="36" spans="1:8" ht="27.75" customHeight="1" x14ac:dyDescent="0.2">
      <c r="A36" s="6" t="s">
        <v>16</v>
      </c>
      <c r="E36" s="20"/>
      <c r="F36" s="20"/>
    </row>
    <row r="37" spans="1:8" ht="108.75" customHeight="1" x14ac:dyDescent="0.2">
      <c r="A37" s="34" t="s">
        <v>17</v>
      </c>
      <c r="B37" s="785" t="s">
        <v>924</v>
      </c>
      <c r="C37" s="786"/>
      <c r="D37" s="786"/>
      <c r="E37" s="786"/>
      <c r="F37" s="787"/>
      <c r="G37" s="19"/>
      <c r="H37" s="19"/>
    </row>
    <row r="38" spans="1:8" ht="12" customHeight="1" x14ac:dyDescent="0.2"/>
    <row r="39" spans="1:8" ht="28.5" customHeight="1" x14ac:dyDescent="0.2">
      <c r="A39" s="34" t="s">
        <v>29</v>
      </c>
      <c r="B39" s="902"/>
      <c r="C39" s="903"/>
      <c r="D39" s="903"/>
      <c r="E39" s="903"/>
      <c r="F39" s="904"/>
    </row>
  </sheetData>
  <mergeCells count="13">
    <mergeCell ref="C14:D14"/>
    <mergeCell ref="B37:F37"/>
    <mergeCell ref="B39:F39"/>
    <mergeCell ref="C16:F16"/>
    <mergeCell ref="C17:F17"/>
    <mergeCell ref="A33:C33"/>
    <mergeCell ref="A34:C34"/>
    <mergeCell ref="A35:C35"/>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8"/>
  <sheetViews>
    <sheetView showGridLines="0" workbookViewId="0">
      <selection activeCell="B39" sqref="B39"/>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13</v>
      </c>
      <c r="D4" s="50" t="s">
        <v>294</v>
      </c>
      <c r="E4" s="51"/>
      <c r="F4" s="52"/>
    </row>
    <row r="5" spans="1:8" ht="13.5" thickBot="1" x14ac:dyDescent="0.25">
      <c r="A5" s="73" t="s">
        <v>663</v>
      </c>
      <c r="B5" s="3"/>
      <c r="C5" s="42" t="s">
        <v>315</v>
      </c>
      <c r="D5" s="36" t="s">
        <v>316</v>
      </c>
      <c r="E5" s="37"/>
      <c r="F5" s="38"/>
    </row>
    <row r="6" spans="1:8" ht="13.5" thickBot="1" x14ac:dyDescent="0.25">
      <c r="A6" s="4"/>
      <c r="B6" s="3"/>
      <c r="C6" s="3"/>
      <c r="D6" s="3"/>
      <c r="E6" s="3"/>
      <c r="F6" s="3"/>
    </row>
    <row r="7" spans="1:8" ht="13.5" thickBot="1" x14ac:dyDescent="0.25">
      <c r="A7" s="15" t="s">
        <v>21</v>
      </c>
      <c r="B7" s="3"/>
      <c r="C7" s="9" t="s">
        <v>150</v>
      </c>
      <c r="D7" s="8"/>
      <c r="E7" s="8"/>
      <c r="F7" s="53"/>
    </row>
    <row r="8" spans="1:8" ht="13.5" thickBot="1" x14ac:dyDescent="0.25">
      <c r="A8" s="16" t="s">
        <v>42</v>
      </c>
      <c r="B8" s="3"/>
      <c r="C8" s="778" t="s">
        <v>48</v>
      </c>
      <c r="D8" s="779"/>
      <c r="E8" s="779"/>
      <c r="F8" s="780"/>
    </row>
    <row r="9" spans="1:8" ht="13.5" thickBot="1" x14ac:dyDescent="0.25">
      <c r="A9" s="16" t="s">
        <v>26</v>
      </c>
      <c r="B9" s="3"/>
      <c r="C9" s="778" t="s">
        <v>84</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771.30700000000002</v>
      </c>
      <c r="D12" s="784"/>
      <c r="E12" s="3"/>
      <c r="F12" s="3"/>
    </row>
    <row r="13" spans="1:8" ht="13.5" thickBot="1" x14ac:dyDescent="0.25">
      <c r="A13" s="15" t="s">
        <v>20</v>
      </c>
      <c r="B13" s="3"/>
      <c r="C13" s="783">
        <v>609.11500000000001</v>
      </c>
      <c r="D13" s="784"/>
      <c r="E13" s="3"/>
      <c r="F13" s="3"/>
    </row>
    <row r="14" spans="1:8" ht="13.5" thickBot="1" x14ac:dyDescent="0.25">
      <c r="A14" s="16" t="s">
        <v>1</v>
      </c>
      <c r="B14" s="3"/>
      <c r="C14" s="783">
        <v>363.048</v>
      </c>
      <c r="D14" s="784"/>
      <c r="E14" s="3"/>
      <c r="F14" s="3"/>
    </row>
    <row r="15" spans="1:8" ht="3" customHeight="1" thickBot="1" x14ac:dyDescent="0.25">
      <c r="A15" s="10"/>
      <c r="B15" s="3"/>
      <c r="C15" s="12"/>
      <c r="D15" s="12"/>
      <c r="E15" s="11"/>
      <c r="F15" s="11"/>
    </row>
    <row r="16" spans="1:8" ht="13.5" thickBot="1" x14ac:dyDescent="0.25">
      <c r="A16" s="15" t="s">
        <v>18</v>
      </c>
      <c r="B16" s="11"/>
      <c r="C16" s="778" t="s">
        <v>1123</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379000</v>
      </c>
      <c r="F22" s="55">
        <v>202895.09</v>
      </c>
    </row>
    <row r="23" spans="1:8" x14ac:dyDescent="0.2">
      <c r="A23" s="30"/>
      <c r="B23" s="62">
        <v>620</v>
      </c>
      <c r="C23" s="22"/>
      <c r="D23" s="22" t="s">
        <v>57</v>
      </c>
      <c r="E23" s="55">
        <v>142358</v>
      </c>
      <c r="F23" s="55">
        <v>72651.06</v>
      </c>
    </row>
    <row r="24" spans="1:8" x14ac:dyDescent="0.2">
      <c r="A24" s="30"/>
      <c r="B24" s="62">
        <v>630</v>
      </c>
      <c r="C24" s="22"/>
      <c r="D24" s="22" t="s">
        <v>55</v>
      </c>
      <c r="E24" s="55">
        <v>66847</v>
      </c>
      <c r="F24" s="55">
        <v>85705.66</v>
      </c>
    </row>
    <row r="25" spans="1:8" ht="13.5" thickBot="1" x14ac:dyDescent="0.25">
      <c r="A25" s="22"/>
      <c r="B25" s="62">
        <v>640</v>
      </c>
      <c r="C25" s="32"/>
      <c r="D25" s="22" t="s">
        <v>56</v>
      </c>
      <c r="E25" s="55">
        <v>500</v>
      </c>
      <c r="F25" s="55">
        <v>1796.5</v>
      </c>
    </row>
    <row r="26" spans="1:8" ht="13.5" thickBot="1" x14ac:dyDescent="0.25">
      <c r="A26" s="23" t="s">
        <v>11</v>
      </c>
      <c r="B26" s="24"/>
      <c r="C26" s="24"/>
      <c r="D26" s="24"/>
      <c r="E26" s="60">
        <f>SUM(E22:E25)</f>
        <v>588705</v>
      </c>
      <c r="F26" s="612">
        <f>SUM(F22:F25)</f>
        <v>363048.31000000006</v>
      </c>
    </row>
    <row r="27" spans="1:8" ht="13.5" thickBot="1" x14ac:dyDescent="0.25">
      <c r="A27" s="33" t="s">
        <v>12</v>
      </c>
      <c r="B27" s="31"/>
      <c r="C27" s="31"/>
      <c r="D27" s="31"/>
      <c r="E27" s="356">
        <v>0</v>
      </c>
      <c r="F27" s="354">
        <v>0</v>
      </c>
    </row>
    <row r="28" spans="1:8" ht="13.5" thickBot="1" x14ac:dyDescent="0.25">
      <c r="A28" s="26" t="s">
        <v>13</v>
      </c>
      <c r="B28" s="24"/>
      <c r="C28" s="24"/>
      <c r="D28" s="24"/>
      <c r="E28" s="58">
        <f>E27+E26</f>
        <v>588705</v>
      </c>
      <c r="F28" s="58">
        <f>F27+F26</f>
        <v>363048.31000000006</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795" t="s">
        <v>22</v>
      </c>
      <c r="B33" s="796"/>
      <c r="C33" s="797"/>
      <c r="D33" s="174" t="s">
        <v>15</v>
      </c>
      <c r="E33" s="29" t="s">
        <v>910</v>
      </c>
      <c r="F33" s="29" t="s">
        <v>934</v>
      </c>
    </row>
    <row r="34" spans="1:8" ht="45" x14ac:dyDescent="0.2">
      <c r="A34" s="802" t="s">
        <v>317</v>
      </c>
      <c r="B34" s="803"/>
      <c r="C34" s="804"/>
      <c r="D34" s="45" t="s">
        <v>318</v>
      </c>
      <c r="E34" s="338">
        <v>0</v>
      </c>
      <c r="F34" s="338">
        <v>0</v>
      </c>
    </row>
    <row r="35" spans="1:8" x14ac:dyDescent="0.2">
      <c r="A35" s="6" t="s">
        <v>16</v>
      </c>
      <c r="E35" s="20"/>
      <c r="F35" s="20"/>
    </row>
    <row r="36" spans="1:8" ht="99.75" customHeight="1" x14ac:dyDescent="0.2">
      <c r="A36" s="34" t="s">
        <v>17</v>
      </c>
      <c r="B36" s="785" t="s">
        <v>1148</v>
      </c>
      <c r="C36" s="786"/>
      <c r="D36" s="786"/>
      <c r="E36" s="786"/>
      <c r="F36" s="787"/>
      <c r="G36" s="19"/>
      <c r="H36" s="19"/>
    </row>
    <row r="37" spans="1:8" ht="11.25" customHeight="1" x14ac:dyDescent="0.2"/>
    <row r="38" spans="1:8" ht="49.5" customHeight="1" x14ac:dyDescent="0.2">
      <c r="A38" s="34" t="s">
        <v>29</v>
      </c>
      <c r="B38" s="785" t="s">
        <v>1150</v>
      </c>
      <c r="C38" s="786"/>
      <c r="D38" s="786"/>
      <c r="E38" s="786"/>
      <c r="F38" s="787"/>
    </row>
  </sheetData>
  <mergeCells count="12">
    <mergeCell ref="C14:D14"/>
    <mergeCell ref="C8:F8"/>
    <mergeCell ref="C9:F9"/>
    <mergeCell ref="C11:D11"/>
    <mergeCell ref="C12:D12"/>
    <mergeCell ref="C13:D13"/>
    <mergeCell ref="B36:F36"/>
    <mergeCell ref="B38:F38"/>
    <mergeCell ref="C16:F16"/>
    <mergeCell ref="C17:F17"/>
    <mergeCell ref="A33:C33"/>
    <mergeCell ref="A34:C34"/>
  </mergeCells>
  <pageMargins left="0.7" right="0.7" top="0.75" bottom="0.75" header="0.3" footer="0.3"/>
  <pageSetup paperSize="9" scale="94" fitToHeight="0" orientation="portrait"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42"/>
  <sheetViews>
    <sheetView workbookViewId="0">
      <selection activeCell="C18" sqref="C18"/>
    </sheetView>
  </sheetViews>
  <sheetFormatPr defaultRowHeight="12.75" x14ac:dyDescent="0.2"/>
  <cols>
    <col min="1" max="1" width="22.140625" customWidth="1"/>
    <col min="3" max="3" width="12.5703125" customWidth="1"/>
    <col min="4" max="4" width="23" customWidth="1"/>
    <col min="5" max="5" width="10.85546875" customWidth="1"/>
    <col min="6" max="6" width="20.7109375" customWidth="1"/>
  </cols>
  <sheetData>
    <row r="1" spans="1:6" ht="15.75" x14ac:dyDescent="0.25">
      <c r="A1" s="288" t="s">
        <v>4</v>
      </c>
      <c r="B1" s="288"/>
      <c r="C1" s="289"/>
      <c r="D1" s="289"/>
      <c r="E1" s="289"/>
      <c r="F1" s="289"/>
    </row>
    <row r="2" spans="1:6" ht="15.75" x14ac:dyDescent="0.25">
      <c r="A2" s="290"/>
      <c r="B2" s="291"/>
    </row>
    <row r="3" spans="1:6" x14ac:dyDescent="0.2">
      <c r="C3" s="292" t="s">
        <v>24</v>
      </c>
      <c r="D3" s="1313" t="s">
        <v>3</v>
      </c>
      <c r="E3" s="1313"/>
      <c r="F3" s="1313"/>
    </row>
    <row r="4" spans="1:6" x14ac:dyDescent="0.2">
      <c r="A4" s="293" t="s">
        <v>0</v>
      </c>
      <c r="C4" s="294">
        <v>13</v>
      </c>
      <c r="D4" s="321" t="s">
        <v>294</v>
      </c>
      <c r="E4" s="322"/>
      <c r="F4" s="322"/>
    </row>
    <row r="5" spans="1:6" ht="13.5" thickBot="1" x14ac:dyDescent="0.25">
      <c r="A5" s="73" t="s">
        <v>663</v>
      </c>
      <c r="C5" s="296" t="s">
        <v>295</v>
      </c>
      <c r="D5" s="297" t="s">
        <v>296</v>
      </c>
      <c r="E5" s="298"/>
      <c r="F5" s="298"/>
    </row>
    <row r="6" spans="1:6" x14ac:dyDescent="0.2">
      <c r="A6" s="300"/>
    </row>
    <row r="7" spans="1:6" x14ac:dyDescent="0.2">
      <c r="A7" s="293" t="s">
        <v>21</v>
      </c>
      <c r="C7" s="323" t="s">
        <v>297</v>
      </c>
      <c r="D7" s="324" t="s">
        <v>298</v>
      </c>
      <c r="E7" s="324"/>
      <c r="F7" s="324"/>
    </row>
    <row r="8" spans="1:6" x14ac:dyDescent="0.2">
      <c r="A8" s="295" t="s">
        <v>42</v>
      </c>
      <c r="C8" s="1395" t="s">
        <v>48</v>
      </c>
      <c r="D8" s="1395"/>
      <c r="E8" s="1395"/>
      <c r="F8" s="1395"/>
    </row>
    <row r="9" spans="1:6" x14ac:dyDescent="0.2">
      <c r="A9" s="295" t="s">
        <v>26</v>
      </c>
      <c r="C9" s="1395" t="s">
        <v>866</v>
      </c>
      <c r="D9" s="1395"/>
      <c r="E9" s="1395"/>
      <c r="F9" s="1395"/>
    </row>
    <row r="10" spans="1:6" x14ac:dyDescent="0.2">
      <c r="A10" s="300"/>
    </row>
    <row r="11" spans="1:6" x14ac:dyDescent="0.2">
      <c r="A11" s="300"/>
      <c r="C11" s="1313" t="s">
        <v>28</v>
      </c>
      <c r="D11" s="1313"/>
    </row>
    <row r="12" spans="1:6" x14ac:dyDescent="0.2">
      <c r="A12" s="301" t="s">
        <v>2</v>
      </c>
      <c r="C12" s="1393">
        <v>117.75</v>
      </c>
      <c r="D12" s="1394"/>
    </row>
    <row r="13" spans="1:6" x14ac:dyDescent="0.2">
      <c r="A13" s="293" t="s">
        <v>20</v>
      </c>
      <c r="C13" s="1393">
        <v>117.75</v>
      </c>
      <c r="D13" s="1394"/>
    </row>
    <row r="14" spans="1:6" x14ac:dyDescent="0.2">
      <c r="A14" s="295" t="s">
        <v>1</v>
      </c>
      <c r="C14" s="1390">
        <v>50.463999999999999</v>
      </c>
      <c r="D14" s="1391"/>
    </row>
    <row r="15" spans="1:6" ht="13.5" thickBot="1" x14ac:dyDescent="0.25">
      <c r="A15" s="302"/>
      <c r="C15" s="325"/>
      <c r="D15" s="325"/>
      <c r="E15" s="7"/>
      <c r="F15" s="7"/>
    </row>
    <row r="16" spans="1:6" x14ac:dyDescent="0.2">
      <c r="A16" s="293" t="s">
        <v>18</v>
      </c>
      <c r="B16" s="7"/>
      <c r="C16" s="1303" t="s">
        <v>1019</v>
      </c>
      <c r="D16" s="1304"/>
      <c r="E16" s="1304"/>
      <c r="F16" s="1305"/>
    </row>
    <row r="17" spans="1:6" ht="13.5" thickBot="1" x14ac:dyDescent="0.25">
      <c r="A17" s="295" t="s">
        <v>19</v>
      </c>
      <c r="C17" s="694" t="s">
        <v>912</v>
      </c>
      <c r="D17" s="695"/>
      <c r="E17" s="695"/>
      <c r="F17" s="696"/>
    </row>
    <row r="19" spans="1:6" ht="15.75" x14ac:dyDescent="0.25">
      <c r="A19" s="288" t="s">
        <v>285</v>
      </c>
      <c r="B19" s="288"/>
      <c r="C19" s="289"/>
      <c r="D19" s="289"/>
      <c r="E19" s="289"/>
      <c r="F19" s="289"/>
    </row>
    <row r="20" spans="1:6" ht="6" customHeight="1" x14ac:dyDescent="0.25">
      <c r="A20" s="290"/>
      <c r="C20" s="7"/>
      <c r="D20" s="7"/>
      <c r="E20" s="7"/>
      <c r="F20" s="7"/>
    </row>
    <row r="21" spans="1:6" ht="22.5" x14ac:dyDescent="0.2">
      <c r="A21" s="332" t="s">
        <v>23</v>
      </c>
      <c r="B21" s="333" t="s">
        <v>6</v>
      </c>
      <c r="C21" s="333" t="s">
        <v>7</v>
      </c>
      <c r="D21" s="333" t="s">
        <v>8</v>
      </c>
      <c r="E21" s="334" t="s">
        <v>9</v>
      </c>
      <c r="F21" s="333" t="s">
        <v>10</v>
      </c>
    </row>
    <row r="22" spans="1:6" x14ac:dyDescent="0.2">
      <c r="A22" s="328"/>
      <c r="B22" s="328">
        <v>610</v>
      </c>
      <c r="C22" s="328"/>
      <c r="D22" s="310" t="s">
        <v>54</v>
      </c>
      <c r="E22" s="309">
        <v>85400</v>
      </c>
      <c r="F22" s="309">
        <v>34773.57</v>
      </c>
    </row>
    <row r="23" spans="1:6" x14ac:dyDescent="0.2">
      <c r="A23" s="308"/>
      <c r="B23" s="308">
        <v>620</v>
      </c>
      <c r="C23" s="308"/>
      <c r="D23" s="308" t="s">
        <v>57</v>
      </c>
      <c r="E23" s="309">
        <v>31560</v>
      </c>
      <c r="F23" s="309">
        <v>12098.68</v>
      </c>
    </row>
    <row r="24" spans="1:6" x14ac:dyDescent="0.2">
      <c r="A24" s="308"/>
      <c r="B24" s="308">
        <v>630</v>
      </c>
      <c r="C24" s="308"/>
      <c r="D24" s="308" t="s">
        <v>55</v>
      </c>
      <c r="E24" s="309">
        <v>7700</v>
      </c>
      <c r="F24" s="309">
        <v>3619.91</v>
      </c>
    </row>
    <row r="25" spans="1:6" x14ac:dyDescent="0.2">
      <c r="A25" s="308"/>
      <c r="B25" s="308">
        <v>640</v>
      </c>
      <c r="C25" s="308"/>
      <c r="D25" s="308" t="s">
        <v>66</v>
      </c>
      <c r="E25" s="309">
        <v>200</v>
      </c>
      <c r="F25" s="309">
        <v>560.42999999999995</v>
      </c>
    </row>
    <row r="26" spans="1:6" x14ac:dyDescent="0.2">
      <c r="A26" s="329" t="s">
        <v>11</v>
      </c>
      <c r="B26" s="313"/>
      <c r="C26" s="313"/>
      <c r="D26" s="330"/>
      <c r="E26" s="472">
        <f>SUM(E22:E25)</f>
        <v>124860</v>
      </c>
      <c r="F26" s="472">
        <f>SUM(F22:F25)</f>
        <v>51052.590000000004</v>
      </c>
    </row>
    <row r="27" spans="1:6" x14ac:dyDescent="0.2">
      <c r="A27" s="312" t="s">
        <v>12</v>
      </c>
      <c r="B27" s="314"/>
      <c r="C27" s="314"/>
      <c r="D27" s="307"/>
      <c r="E27" s="309">
        <v>0</v>
      </c>
      <c r="F27" s="309">
        <v>0</v>
      </c>
    </row>
    <row r="28" spans="1:6" x14ac:dyDescent="0.2">
      <c r="A28" s="316" t="s">
        <v>13</v>
      </c>
      <c r="B28" s="314"/>
      <c r="C28" s="314"/>
      <c r="D28" s="307"/>
      <c r="E28" s="697">
        <f>E27+E26</f>
        <v>124860</v>
      </c>
      <c r="F28" s="697">
        <f>F27+F26</f>
        <v>51052.590000000004</v>
      </c>
    </row>
    <row r="30" spans="1:6" ht="15.75" x14ac:dyDescent="0.25">
      <c r="A30" s="288" t="s">
        <v>286</v>
      </c>
      <c r="B30" s="289"/>
      <c r="C30" s="289"/>
      <c r="D30" s="289"/>
      <c r="E30" s="289"/>
      <c r="F30" s="289"/>
    </row>
    <row r="31" spans="1:6" x14ac:dyDescent="0.2">
      <c r="A31" s="317"/>
    </row>
    <row r="32" spans="1:6" ht="33.75" x14ac:dyDescent="0.2">
      <c r="A32" s="1310" t="s">
        <v>287</v>
      </c>
      <c r="B32" s="1310"/>
      <c r="C32" s="1310"/>
      <c r="D32" s="331" t="s">
        <v>15</v>
      </c>
      <c r="E32" s="331" t="s">
        <v>939</v>
      </c>
      <c r="F32" s="331" t="s">
        <v>1015</v>
      </c>
    </row>
    <row r="33" spans="1:6" ht="56.25" x14ac:dyDescent="0.2">
      <c r="A33" s="1392" t="s">
        <v>299</v>
      </c>
      <c r="B33" s="1392"/>
      <c r="C33" s="1392"/>
      <c r="D33" s="326" t="s">
        <v>300</v>
      </c>
      <c r="E33" s="724" t="s">
        <v>867</v>
      </c>
      <c r="F33" s="724" t="s">
        <v>1016</v>
      </c>
    </row>
    <row r="34" spans="1:6" ht="45" x14ac:dyDescent="0.2">
      <c r="A34" s="1392"/>
      <c r="B34" s="1392"/>
      <c r="C34" s="1392"/>
      <c r="D34" s="326" t="s">
        <v>301</v>
      </c>
      <c r="E34" s="760" t="s">
        <v>868</v>
      </c>
      <c r="F34" s="761" t="s">
        <v>1017</v>
      </c>
    </row>
    <row r="35" spans="1:6" ht="33.75" x14ac:dyDescent="0.2">
      <c r="A35" s="1392"/>
      <c r="B35" s="1392"/>
      <c r="C35" s="1392"/>
      <c r="D35" s="724" t="s">
        <v>869</v>
      </c>
      <c r="E35" s="611">
        <v>35</v>
      </c>
      <c r="F35" s="494">
        <v>14</v>
      </c>
    </row>
    <row r="36" spans="1:6" ht="22.5" x14ac:dyDescent="0.2">
      <c r="A36" s="1311" t="s">
        <v>302</v>
      </c>
      <c r="B36" s="1311"/>
      <c r="C36" s="1311"/>
      <c r="D36" s="326" t="s">
        <v>303</v>
      </c>
      <c r="E36" s="611">
        <v>130</v>
      </c>
      <c r="F36" s="494">
        <v>58</v>
      </c>
    </row>
    <row r="37" spans="1:6" ht="33.75" x14ac:dyDescent="0.2">
      <c r="A37" s="1311" t="s">
        <v>304</v>
      </c>
      <c r="B37" s="1311"/>
      <c r="C37" s="1311"/>
      <c r="D37" s="326" t="s">
        <v>305</v>
      </c>
      <c r="E37" s="327">
        <v>20</v>
      </c>
      <c r="F37" s="327">
        <v>5</v>
      </c>
    </row>
    <row r="38" spans="1:6" ht="22.5" x14ac:dyDescent="0.2">
      <c r="A38" s="1311"/>
      <c r="B38" s="1311"/>
      <c r="C38" s="1311"/>
      <c r="D38" s="326" t="s">
        <v>303</v>
      </c>
      <c r="E38" s="327">
        <v>10</v>
      </c>
      <c r="F38" s="327">
        <v>2</v>
      </c>
    </row>
    <row r="39" spans="1:6" x14ac:dyDescent="0.2">
      <c r="A39" s="319" t="s">
        <v>258</v>
      </c>
    </row>
    <row r="40" spans="1:6" ht="237.75" customHeight="1" x14ac:dyDescent="0.2">
      <c r="A40" s="320" t="s">
        <v>17</v>
      </c>
      <c r="B40" s="1300" t="s">
        <v>1018</v>
      </c>
      <c r="C40" s="1300"/>
      <c r="D40" s="1300"/>
      <c r="E40" s="1300"/>
      <c r="F40" s="1300"/>
    </row>
    <row r="42" spans="1:6" ht="24" x14ac:dyDescent="0.2">
      <c r="A42" s="320" t="s">
        <v>293</v>
      </c>
      <c r="B42" s="1301"/>
      <c r="C42" s="1301"/>
      <c r="D42" s="1301"/>
      <c r="E42" s="1301"/>
      <c r="F42" s="1301"/>
    </row>
  </sheetData>
  <mergeCells count="14">
    <mergeCell ref="C13:D13"/>
    <mergeCell ref="D3:F3"/>
    <mergeCell ref="C8:F8"/>
    <mergeCell ref="C9:F9"/>
    <mergeCell ref="C11:D11"/>
    <mergeCell ref="C12:D12"/>
    <mergeCell ref="B40:F40"/>
    <mergeCell ref="B42:F42"/>
    <mergeCell ref="C14:D14"/>
    <mergeCell ref="C16:F16"/>
    <mergeCell ref="A32:C32"/>
    <mergeCell ref="A33:C35"/>
    <mergeCell ref="A36:C36"/>
    <mergeCell ref="A37:C38"/>
  </mergeCells>
  <pageMargins left="0.7" right="0.7" top="0.75" bottom="0.75" header="0.3" footer="0.3"/>
  <pageSetup paperSize="9" scale="90" fitToHeight="0" orientation="portrait" verticalDpi="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8"/>
  <sheetViews>
    <sheetView showGridLines="0" workbookViewId="0">
      <selection activeCell="F26" sqref="F26"/>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13</v>
      </c>
      <c r="D4" s="50" t="s">
        <v>294</v>
      </c>
      <c r="E4" s="51"/>
      <c r="F4" s="52"/>
    </row>
    <row r="5" spans="1:8" ht="13.5" thickBot="1" x14ac:dyDescent="0.25">
      <c r="A5" s="73" t="s">
        <v>663</v>
      </c>
      <c r="B5" s="3"/>
      <c r="C5" s="42" t="s">
        <v>329</v>
      </c>
      <c r="D5" s="36" t="s">
        <v>330</v>
      </c>
      <c r="E5" s="37"/>
      <c r="F5" s="38"/>
    </row>
    <row r="6" spans="1:8" ht="13.5" thickBot="1" x14ac:dyDescent="0.25">
      <c r="A6" s="4"/>
      <c r="B6" s="3"/>
      <c r="C6" s="3"/>
      <c r="D6" s="3"/>
      <c r="E6" s="3"/>
      <c r="F6" s="3"/>
    </row>
    <row r="7" spans="1:8" ht="13.5" thickBot="1" x14ac:dyDescent="0.25">
      <c r="A7" s="15" t="s">
        <v>21</v>
      </c>
      <c r="B7" s="3"/>
      <c r="C7" s="9" t="s">
        <v>150</v>
      </c>
      <c r="D7" s="8"/>
      <c r="E7" s="8"/>
      <c r="F7" s="53"/>
    </row>
    <row r="8" spans="1:8" ht="13.5" thickBot="1" x14ac:dyDescent="0.25">
      <c r="A8" s="16" t="s">
        <v>42</v>
      </c>
      <c r="B8" s="3"/>
      <c r="C8" s="778" t="s">
        <v>48</v>
      </c>
      <c r="D8" s="779"/>
      <c r="E8" s="779"/>
      <c r="F8" s="780"/>
    </row>
    <row r="9" spans="1:8" ht="13.5" thickBot="1" x14ac:dyDescent="0.25">
      <c r="A9" s="16" t="s">
        <v>26</v>
      </c>
      <c r="B9" s="3"/>
      <c r="C9" s="778" t="s">
        <v>84</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32.412999999999997</v>
      </c>
      <c r="D12" s="784"/>
      <c r="E12" s="3"/>
      <c r="F12" s="3"/>
    </row>
    <row r="13" spans="1:8" ht="13.5" thickBot="1" x14ac:dyDescent="0.25">
      <c r="A13" s="15" t="s">
        <v>20</v>
      </c>
      <c r="B13" s="3"/>
      <c r="C13" s="783">
        <v>32.412999999999997</v>
      </c>
      <c r="D13" s="784"/>
      <c r="E13" s="3"/>
      <c r="F13" s="3"/>
    </row>
    <row r="14" spans="1:8" ht="13.5" thickBot="1" x14ac:dyDescent="0.25">
      <c r="A14" s="16" t="s">
        <v>1</v>
      </c>
      <c r="B14" s="3"/>
      <c r="C14" s="783">
        <v>9.8970000000000002</v>
      </c>
      <c r="D14" s="784"/>
      <c r="E14" s="3"/>
      <c r="F14" s="3"/>
    </row>
    <row r="15" spans="1:8" ht="3" customHeight="1" thickBot="1" x14ac:dyDescent="0.25">
      <c r="A15" s="10"/>
      <c r="B15" s="3"/>
      <c r="C15" s="12"/>
      <c r="D15" s="12"/>
      <c r="E15" s="11"/>
      <c r="F15" s="11"/>
    </row>
    <row r="16" spans="1:8" ht="13.5" thickBot="1" x14ac:dyDescent="0.25">
      <c r="A16" s="15" t="s">
        <v>18</v>
      </c>
      <c r="B16" s="11"/>
      <c r="C16" s="778" t="s">
        <v>1042</v>
      </c>
      <c r="D16" s="779"/>
      <c r="E16" s="779"/>
      <c r="F16" s="779"/>
    </row>
    <row r="17" spans="1:8" ht="13.5" thickBot="1" x14ac:dyDescent="0.25">
      <c r="A17" s="16" t="s">
        <v>19</v>
      </c>
      <c r="B17" s="3"/>
      <c r="C17" s="778" t="s">
        <v>1046</v>
      </c>
      <c r="D17" s="779"/>
      <c r="E17" s="779"/>
      <c r="F17" s="779"/>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13502</v>
      </c>
      <c r="F22" s="55">
        <v>0</v>
      </c>
    </row>
    <row r="23" spans="1:8" x14ac:dyDescent="0.2">
      <c r="A23" s="30"/>
      <c r="B23" s="62">
        <v>620</v>
      </c>
      <c r="C23" s="22"/>
      <c r="D23" s="22" t="s">
        <v>57</v>
      </c>
      <c r="E23" s="55">
        <v>5131</v>
      </c>
      <c r="F23" s="55">
        <v>698.48</v>
      </c>
    </row>
    <row r="24" spans="1:8" x14ac:dyDescent="0.2">
      <c r="A24" s="30"/>
      <c r="B24" s="62">
        <v>630</v>
      </c>
      <c r="C24" s="22"/>
      <c r="D24" s="22" t="s">
        <v>55</v>
      </c>
      <c r="E24" s="55">
        <v>13780</v>
      </c>
      <c r="F24" s="55">
        <v>9198.92</v>
      </c>
    </row>
    <row r="25" spans="1:8" ht="13.5" thickBot="1" x14ac:dyDescent="0.25">
      <c r="A25" s="22"/>
      <c r="B25" s="62">
        <v>640</v>
      </c>
      <c r="C25" s="32"/>
      <c r="D25" s="22" t="s">
        <v>56</v>
      </c>
      <c r="E25" s="55">
        <v>0</v>
      </c>
      <c r="F25" s="55">
        <v>0</v>
      </c>
    </row>
    <row r="26" spans="1:8" ht="13.5" thickBot="1" x14ac:dyDescent="0.25">
      <c r="A26" s="23" t="s">
        <v>11</v>
      </c>
      <c r="B26" s="24"/>
      <c r="C26" s="24"/>
      <c r="D26" s="24"/>
      <c r="E26" s="61">
        <f>SUM(E22:E25)</f>
        <v>32413</v>
      </c>
      <c r="F26" s="61">
        <f>SUM(F22:F25)</f>
        <v>9897.4</v>
      </c>
    </row>
    <row r="27" spans="1:8" ht="13.5" thickBot="1" x14ac:dyDescent="0.25">
      <c r="A27" s="33" t="s">
        <v>12</v>
      </c>
      <c r="B27" s="31"/>
      <c r="C27" s="31"/>
      <c r="D27" s="31"/>
      <c r="E27" s="56"/>
      <c r="F27" s="57"/>
    </row>
    <row r="28" spans="1:8" ht="13.5" thickBot="1" x14ac:dyDescent="0.25">
      <c r="A28" s="26" t="s">
        <v>13</v>
      </c>
      <c r="B28" s="24"/>
      <c r="C28" s="24"/>
      <c r="D28" s="24"/>
      <c r="E28" s="58">
        <f>E27+E26</f>
        <v>32413</v>
      </c>
      <c r="F28" s="58">
        <f>F27+F26</f>
        <v>9897.4</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795" t="s">
        <v>22</v>
      </c>
      <c r="B33" s="796"/>
      <c r="C33" s="797"/>
      <c r="D33" s="174" t="s">
        <v>15</v>
      </c>
      <c r="E33" s="29" t="s">
        <v>910</v>
      </c>
      <c r="F33" s="29" t="s">
        <v>934</v>
      </c>
    </row>
    <row r="34" spans="1:8" ht="57.75" customHeight="1" x14ac:dyDescent="0.2">
      <c r="A34" s="816" t="s">
        <v>331</v>
      </c>
      <c r="B34" s="990"/>
      <c r="C34" s="817"/>
      <c r="D34" s="45" t="s">
        <v>332</v>
      </c>
      <c r="E34" s="63" t="s">
        <v>502</v>
      </c>
      <c r="F34" s="44">
        <v>0</v>
      </c>
    </row>
    <row r="35" spans="1:8" ht="27.75" customHeight="1" x14ac:dyDescent="0.2">
      <c r="A35" s="6" t="s">
        <v>16</v>
      </c>
      <c r="E35" s="20"/>
      <c r="F35" s="20"/>
    </row>
    <row r="36" spans="1:8" ht="89.25" customHeight="1" x14ac:dyDescent="0.2">
      <c r="A36" s="34" t="s">
        <v>17</v>
      </c>
      <c r="B36" s="785" t="s">
        <v>1149</v>
      </c>
      <c r="C36" s="786"/>
      <c r="D36" s="786"/>
      <c r="E36" s="786"/>
      <c r="F36" s="787"/>
      <c r="G36" s="19"/>
      <c r="H36" s="19"/>
    </row>
    <row r="37" spans="1:8" ht="21.75" customHeight="1" x14ac:dyDescent="0.2"/>
    <row r="38" spans="1:8" ht="45" customHeight="1" x14ac:dyDescent="0.2">
      <c r="A38" s="34" t="s">
        <v>29</v>
      </c>
      <c r="B38" s="785"/>
      <c r="C38" s="786"/>
      <c r="D38" s="786"/>
      <c r="E38" s="786"/>
      <c r="F38" s="787"/>
    </row>
  </sheetData>
  <mergeCells count="12">
    <mergeCell ref="C14:D14"/>
    <mergeCell ref="C8:F8"/>
    <mergeCell ref="C9:F9"/>
    <mergeCell ref="C11:D11"/>
    <mergeCell ref="C12:D12"/>
    <mergeCell ref="C13:D13"/>
    <mergeCell ref="B36:F36"/>
    <mergeCell ref="B38:F38"/>
    <mergeCell ref="C16:F16"/>
    <mergeCell ref="C17:F17"/>
    <mergeCell ref="A33:C33"/>
    <mergeCell ref="A34:C34"/>
  </mergeCells>
  <pageMargins left="0.7" right="0.7" top="0.75" bottom="0.75" header="0.3" footer="0.3"/>
  <pageSetup paperSize="9" scale="94" fitToHeight="0" orientation="portrait"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topLeftCell="A26" workbookViewId="0">
      <selection activeCell="A47" sqref="A47:F47"/>
    </sheetView>
  </sheetViews>
  <sheetFormatPr defaultRowHeight="12.75" x14ac:dyDescent="0.2"/>
  <sheetData/>
  <pageMargins left="0.7" right="0.7" top="0.75" bottom="0.75" header="0.3" footer="0.3"/>
  <pageSetup paperSize="9"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7"/>
  <sheetViews>
    <sheetView showGridLines="0" workbookViewId="0">
      <selection activeCell="B36" sqref="B36"/>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6" t="s">
        <v>27</v>
      </c>
      <c r="B5" s="3"/>
      <c r="C5" s="42" t="s">
        <v>222</v>
      </c>
      <c r="D5" s="36" t="s">
        <v>545</v>
      </c>
      <c r="E5" s="37"/>
      <c r="F5" s="38"/>
    </row>
    <row r="6" spans="1:8" ht="13.5" thickBot="1" x14ac:dyDescent="0.25">
      <c r="A6" s="4"/>
      <c r="B6" s="3"/>
      <c r="C6" s="3"/>
      <c r="D6" s="3"/>
      <c r="E6" s="3"/>
      <c r="F6" s="3"/>
    </row>
    <row r="7" spans="1:8" ht="13.5" thickBot="1" x14ac:dyDescent="0.25">
      <c r="A7" s="15" t="s">
        <v>21</v>
      </c>
      <c r="B7" s="3"/>
      <c r="C7" s="9" t="s">
        <v>64</v>
      </c>
      <c r="D7" s="8"/>
      <c r="E7" s="8"/>
      <c r="F7" s="53"/>
    </row>
    <row r="8" spans="1:8" ht="13.5" thickBot="1" x14ac:dyDescent="0.25">
      <c r="A8" s="16" t="s">
        <v>42</v>
      </c>
      <c r="B8" s="3"/>
      <c r="C8" s="778" t="s">
        <v>48</v>
      </c>
      <c r="D8" s="779"/>
      <c r="E8" s="779"/>
      <c r="F8" s="780"/>
    </row>
    <row r="9" spans="1:8" ht="13.5" thickBot="1" x14ac:dyDescent="0.25">
      <c r="A9" s="16" t="s">
        <v>26</v>
      </c>
      <c r="B9" s="3"/>
      <c r="C9" s="778" t="s">
        <v>546</v>
      </c>
      <c r="D9" s="779"/>
      <c r="E9" s="779"/>
      <c r="F9" s="780"/>
    </row>
    <row r="10" spans="1:8" ht="8.25" customHeight="1" thickBot="1" x14ac:dyDescent="0.25">
      <c r="A10" s="4"/>
      <c r="B10" s="3"/>
      <c r="C10" s="3"/>
      <c r="D10" s="3"/>
      <c r="E10" s="3"/>
      <c r="F10" s="3"/>
    </row>
    <row r="11" spans="1:8" ht="13.5" thickBot="1" x14ac:dyDescent="0.25">
      <c r="A11" s="4"/>
      <c r="B11" s="3"/>
      <c r="C11" s="781" t="s">
        <v>28</v>
      </c>
      <c r="D11" s="782"/>
      <c r="E11" s="3"/>
      <c r="F11" s="3"/>
    </row>
    <row r="12" spans="1:8" ht="13.5" thickBot="1" x14ac:dyDescent="0.25">
      <c r="A12" s="18" t="s">
        <v>2</v>
      </c>
      <c r="B12" s="3"/>
      <c r="C12" s="783">
        <v>3</v>
      </c>
      <c r="D12" s="784"/>
      <c r="E12" s="3"/>
      <c r="F12" s="3"/>
    </row>
    <row r="13" spans="1:8" ht="13.5" thickBot="1" x14ac:dyDescent="0.25">
      <c r="A13" s="15" t="s">
        <v>20</v>
      </c>
      <c r="B13" s="3"/>
      <c r="C13" s="783">
        <v>3</v>
      </c>
      <c r="D13" s="784"/>
      <c r="E13" s="3"/>
      <c r="F13" s="3"/>
    </row>
    <row r="14" spans="1:8" ht="13.5" thickBot="1" x14ac:dyDescent="0.25">
      <c r="A14" s="16" t="s">
        <v>1</v>
      </c>
      <c r="B14" s="3"/>
      <c r="C14" s="778">
        <v>1.08</v>
      </c>
      <c r="D14" s="780"/>
      <c r="E14" s="3"/>
      <c r="F14" s="3"/>
    </row>
    <row r="15" spans="1:8" ht="3" customHeight="1" thickBot="1" x14ac:dyDescent="0.25">
      <c r="A15" s="10"/>
      <c r="B15" s="3"/>
      <c r="C15" s="12"/>
      <c r="D15" s="12"/>
      <c r="E15" s="11"/>
      <c r="F15" s="11"/>
    </row>
    <row r="16" spans="1:8" ht="13.5" thickBot="1" x14ac:dyDescent="0.25">
      <c r="A16" s="15" t="s">
        <v>18</v>
      </c>
      <c r="B16" s="11"/>
      <c r="C16" s="778" t="s">
        <v>925</v>
      </c>
      <c r="D16" s="779"/>
      <c r="E16" s="779"/>
      <c r="F16" s="780"/>
    </row>
    <row r="17" spans="1:8" ht="13.5" thickBot="1" x14ac:dyDescent="0.25">
      <c r="A17" s="16" t="s">
        <v>19</v>
      </c>
      <c r="B17" s="3"/>
      <c r="C17" s="778" t="s">
        <v>912</v>
      </c>
      <c r="D17" s="779"/>
      <c r="E17" s="779"/>
      <c r="F17" s="78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30"/>
      <c r="B22" s="62">
        <v>630</v>
      </c>
      <c r="C22" s="22"/>
      <c r="D22" s="22" t="s">
        <v>55</v>
      </c>
      <c r="E22" s="55">
        <v>3000</v>
      </c>
      <c r="F22" s="55">
        <v>1080</v>
      </c>
    </row>
    <row r="23" spans="1:8" ht="13.5" thickBot="1" x14ac:dyDescent="0.25">
      <c r="A23" s="22"/>
      <c r="B23" s="62"/>
      <c r="C23" s="32"/>
      <c r="D23" s="22"/>
      <c r="E23" s="55"/>
      <c r="F23" s="55"/>
    </row>
    <row r="24" spans="1:8" ht="13.5" thickBot="1" x14ac:dyDescent="0.25">
      <c r="A24" s="23" t="s">
        <v>11</v>
      </c>
      <c r="B24" s="24"/>
      <c r="C24" s="24"/>
      <c r="D24" s="24"/>
      <c r="E24" s="61">
        <f>SUM(E22:E23)</f>
        <v>3000</v>
      </c>
      <c r="F24" s="61">
        <f>SUM(F22:F23)</f>
        <v>1080</v>
      </c>
    </row>
    <row r="25" spans="1:8" ht="13.5" thickBot="1" x14ac:dyDescent="0.25">
      <c r="A25" s="33" t="s">
        <v>12</v>
      </c>
      <c r="B25" s="31"/>
      <c r="C25" s="31"/>
      <c r="D25" s="31"/>
      <c r="E25" s="56"/>
      <c r="F25" s="57"/>
    </row>
    <row r="26" spans="1:8" ht="13.5" thickBot="1" x14ac:dyDescent="0.25">
      <c r="A26" s="26" t="s">
        <v>13</v>
      </c>
      <c r="B26" s="24"/>
      <c r="C26" s="24"/>
      <c r="D26" s="24"/>
      <c r="E26" s="58">
        <f>E25+E24</f>
        <v>3000</v>
      </c>
      <c r="F26" s="58">
        <f>F25+F24</f>
        <v>1080</v>
      </c>
    </row>
    <row r="27" spans="1:8" ht="7.5" customHeight="1" x14ac:dyDescent="0.2"/>
    <row r="28" spans="1:8" hidden="1" x14ac:dyDescent="0.2"/>
    <row r="29" spans="1:8" ht="15.75" x14ac:dyDescent="0.25">
      <c r="A29" s="13" t="s">
        <v>14</v>
      </c>
      <c r="B29" s="14"/>
      <c r="C29" s="14"/>
      <c r="D29" s="14"/>
      <c r="E29" s="14"/>
      <c r="F29" s="14"/>
      <c r="G29" s="47"/>
      <c r="H29" s="47"/>
    </row>
    <row r="30" spans="1:8" ht="6" customHeight="1" x14ac:dyDescent="0.2">
      <c r="A30" s="1"/>
    </row>
    <row r="31" spans="1:8" ht="22.5" x14ac:dyDescent="0.2">
      <c r="A31" s="795" t="s">
        <v>22</v>
      </c>
      <c r="B31" s="796"/>
      <c r="C31" s="797"/>
      <c r="D31" s="174" t="s">
        <v>15</v>
      </c>
      <c r="E31" s="175" t="s">
        <v>910</v>
      </c>
      <c r="F31" s="29" t="s">
        <v>909</v>
      </c>
    </row>
    <row r="32" spans="1:8" ht="68.25" customHeight="1" x14ac:dyDescent="0.2">
      <c r="A32" s="794" t="s">
        <v>547</v>
      </c>
      <c r="B32" s="794"/>
      <c r="C32" s="794"/>
      <c r="D32" s="45" t="s">
        <v>549</v>
      </c>
      <c r="E32" s="44" t="s">
        <v>550</v>
      </c>
      <c r="F32" s="44" t="s">
        <v>785</v>
      </c>
    </row>
    <row r="33" spans="1:8" ht="57.75" customHeight="1" x14ac:dyDescent="0.2">
      <c r="A33" s="794" t="s">
        <v>548</v>
      </c>
      <c r="B33" s="794"/>
      <c r="C33" s="794"/>
      <c r="D33" s="45" t="s">
        <v>490</v>
      </c>
      <c r="E33" s="244" t="s">
        <v>33</v>
      </c>
      <c r="F33" s="244" t="s">
        <v>33</v>
      </c>
    </row>
    <row r="34" spans="1:8" ht="27.75" customHeight="1" x14ac:dyDescent="0.2">
      <c r="A34" s="6" t="s">
        <v>16</v>
      </c>
      <c r="E34" s="20"/>
      <c r="F34" s="20"/>
    </row>
    <row r="35" spans="1:8" ht="111" customHeight="1" x14ac:dyDescent="0.2">
      <c r="A35" s="34" t="s">
        <v>17</v>
      </c>
      <c r="B35" s="785" t="s">
        <v>926</v>
      </c>
      <c r="C35" s="786"/>
      <c r="D35" s="786"/>
      <c r="E35" s="786"/>
      <c r="F35" s="787"/>
      <c r="G35" s="19"/>
      <c r="H35" s="19"/>
    </row>
    <row r="36" spans="1:8" ht="12" customHeight="1" x14ac:dyDescent="0.2"/>
    <row r="37" spans="1:8" ht="28.5" customHeight="1" x14ac:dyDescent="0.2">
      <c r="A37" s="34" t="s">
        <v>29</v>
      </c>
      <c r="B37" s="902"/>
      <c r="C37" s="903"/>
      <c r="D37" s="903"/>
      <c r="E37" s="903"/>
      <c r="F37" s="904"/>
    </row>
  </sheetData>
  <mergeCells count="13">
    <mergeCell ref="C14:D14"/>
    <mergeCell ref="B37:F37"/>
    <mergeCell ref="C16:F16"/>
    <mergeCell ref="C17:F17"/>
    <mergeCell ref="A31:C31"/>
    <mergeCell ref="A32:C32"/>
    <mergeCell ref="A33:C33"/>
    <mergeCell ref="B35:F35"/>
    <mergeCell ref="C8:F8"/>
    <mergeCell ref="C9:F9"/>
    <mergeCell ref="C11:D11"/>
    <mergeCell ref="C12:D12"/>
    <mergeCell ref="C13:D13"/>
  </mergeCells>
  <pageMargins left="0.7" right="0.7" top="0.75" bottom="0.75" header="0.3" footer="0.3"/>
  <pageSetup paperSize="9" scale="9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83</vt:i4>
      </vt:variant>
    </vt:vector>
  </HeadingPairs>
  <TitlesOfParts>
    <vt:vector size="83" baseType="lpstr">
      <vt:lpstr>Úvod</vt:lpstr>
      <vt:lpstr>1.1 Vedenie mesta</vt:lpstr>
      <vt:lpstr>1.2 Členstvo v org.a združ.</vt:lpstr>
      <vt:lpstr>1.3 Strategické plánovanie</vt:lpstr>
      <vt:lpstr>1.4 Manažment investícií</vt:lpstr>
      <vt:lpstr>1.5 Rozpočtovníctvo a audit</vt:lpstr>
      <vt:lpstr>1.6 Správa daní a poplatkov</vt:lpstr>
      <vt:lpstr>1.7 Kontrolná činnosť, petície</vt:lpstr>
      <vt:lpstr>1.8 Znalecké a porad.služby</vt:lpstr>
      <vt:lpstr>2.1 Propagácia a prezentácia </vt:lpstr>
      <vt:lpstr>2.2 Reg.,nar. a nadnár.spolupr.</vt:lpstr>
      <vt:lpstr>2.3 Internetová komunikácia</vt:lpstr>
      <vt:lpstr>2.4 Mestské noviny FZ</vt:lpstr>
      <vt:lpstr>3.1 Správne konanie</vt:lpstr>
      <vt:lpstr>3.2 Činnosť samosprávnych org.</vt:lpstr>
      <vt:lpstr>3.3 Voľby</vt:lpstr>
      <vt:lpstr>3.4 Majet.vysp.a spr.nehnut.</vt:lpstr>
      <vt:lpstr>3.5 Vzdelávanie zamestnancov</vt:lpstr>
      <vt:lpstr>3.6 Archív,registratúra</vt:lpstr>
      <vt:lpstr>3.7  Mestský informačný syst.</vt:lpstr>
      <vt:lpstr>3.8 Správa služ.mot.voz.</vt:lpstr>
      <vt:lpstr>4.1 Matrika</vt:lpstr>
      <vt:lpstr>4.2 Osvedč.listín a podpis.</vt:lpstr>
      <vt:lpstr>4.3 Evidencia obyv.</vt:lpstr>
      <vt:lpstr>4.4 Služby podnikateľom</vt:lpstr>
      <vt:lpstr>4.5 Org.občianskych obradov</vt:lpstr>
      <vt:lpstr>4.6 Úradná tabuľa</vt:lpstr>
      <vt:lpstr>5.1 Ver.poriadok a bezp.</vt:lpstr>
      <vt:lpstr>5.2 MOPS</vt:lpstr>
      <vt:lpstr>5.3 Kamerový systém</vt:lpstr>
      <vt:lpstr>5.4 Civilná ochrana</vt:lpstr>
      <vt:lpstr>5.5 Požiarna ochrana</vt:lpstr>
      <vt:lpstr>6.VPS</vt:lpstr>
      <vt:lpstr>7.1 Výstavba MK</vt:lpstr>
      <vt:lpstr>7.2 opr.a údr.MKaVP </vt:lpstr>
      <vt:lpstr>7.3 Údržba zelene</vt:lpstr>
      <vt:lpstr>8.1.1 MŠ-Óvoda Daxnerova</vt:lpstr>
      <vt:lpstr>8.1.2 MŠ-Óvoda Štúrova</vt:lpstr>
      <vt:lpstr>8.2.1ZŠ FL 64A</vt:lpstr>
      <vt:lpstr>8.2.2ZŠ Mocsáry</vt:lpstr>
      <vt:lpstr>8.2.3ZŠ Školská</vt:lpstr>
      <vt:lpstr>8.2.4ZŠ Koháry</vt:lpstr>
      <vt:lpstr>8.3 Podpora šk.d. FL64A</vt:lpstr>
      <vt:lpstr>8.3 Podp.šk.d.ZŠMocsáry</vt:lpstr>
      <vt:lpstr>8.3 Podpora šk.d. Školská1</vt:lpstr>
      <vt:lpstr>8.3 Podp.šk.d.ZŠKoháry</vt:lpstr>
      <vt:lpstr>8.4.1 ŠJpriMŠ Dax.</vt:lpstr>
      <vt:lpstr>8.4.2 ŠJpriMŠ Štúr.</vt:lpstr>
      <vt:lpstr>8.4.3 ŠJpriZŠ FL64A </vt:lpstr>
      <vt:lpstr>8.4.4 ŠJpriZŠ Školská</vt:lpstr>
      <vt:lpstr>8.4.5 ŠJpriZŠ Koháry</vt:lpstr>
      <vt:lpstr>8.5.0 ZUŠ</vt:lpstr>
      <vt:lpstr>8.5.1 ŠKD FL64A</vt:lpstr>
      <vt:lpstr>8.5.2 ŠKD Mocsáry</vt:lpstr>
      <vt:lpstr>8.5.3 ŠKD Školská</vt:lpstr>
      <vt:lpstr>8.5.4 ŚKD Koháry</vt:lpstr>
      <vt:lpstr>8.6 Školský úrad</vt:lpstr>
      <vt:lpstr>8.7 ZŠFL64A neform.v.</vt:lpstr>
      <vt:lpstr>8.7 ZŠMocsáry neform.v.</vt:lpstr>
      <vt:lpstr>8.7 ZŠŠkolská neform.v. </vt:lpstr>
      <vt:lpstr>8.7 ZŠKoháry neform.v.</vt:lpstr>
      <vt:lpstr>9.1 Podpora šport.aktivít</vt:lpstr>
      <vt:lpstr>9.2 Prev.šport.areálu a ihrísk</vt:lpstr>
      <vt:lpstr>10.1Kult.v meste(MsKS)</vt:lpstr>
      <vt:lpstr>10.3Podp.kult.a spol.aktivítOZ</vt:lpstr>
      <vt:lpstr>10.2,4,5 HMF</vt:lpstr>
      <vt:lpstr>11.1 Menšie obecné služby</vt:lpstr>
      <vt:lpstr>11.2 Územné a stavebné konanie</vt:lpstr>
      <vt:lpstr>11.3 Ind.rozvoj.na z.pož.</vt:lpstr>
      <vt:lpstr>11.4 Ochr.prír.a krajiny</vt:lpstr>
      <vt:lpstr>12.1 Dávky v HN</vt:lpstr>
      <vt:lpstr>12.2 Opat.a prepr.služba</vt:lpstr>
      <vt:lpstr>12.3 Org.strav.dôchodcov</vt:lpstr>
      <vt:lpstr>12.4 Denný stacionár</vt:lpstr>
      <vt:lpstr>12.5 Dotácie pre deti</vt:lpstr>
      <vt:lpstr>12.6 Starost.v DD Nezábudka</vt:lpstr>
      <vt:lpstr>12.7.1 TSP</vt:lpstr>
      <vt:lpstr>12.7.2 KC</vt:lpstr>
      <vt:lpstr>12.8 Osobitný príjemca</vt:lpstr>
      <vt:lpstr>13.1 Mestský úrad</vt:lpstr>
      <vt:lpstr>13.2 Spoločný OcÚ</vt:lpstr>
      <vt:lpstr>13.3 Realizácia národných proje</vt:lpstr>
      <vt:lpstr>Hárok1</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MÁGYELOVÁ Andrea</cp:lastModifiedBy>
  <cp:lastPrinted>2020-09-07T12:01:56Z</cp:lastPrinted>
  <dcterms:created xsi:type="dcterms:W3CDTF">1997-01-24T11:07:25Z</dcterms:created>
  <dcterms:modified xsi:type="dcterms:W3CDTF">2020-09-07T13:02:11Z</dcterms:modified>
</cp:coreProperties>
</file>