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showInkAnnotation="0" defaultThemeVersion="124226"/>
  <mc:AlternateContent xmlns:mc="http://schemas.openxmlformats.org/markup-compatibility/2006">
    <mc:Choice Requires="x15">
      <x15ac:absPath xmlns:x15ac="http://schemas.microsoft.com/office/spreadsheetml/2010/11/ac" url="C:\Users\dasa.paszkiewiczova\Desktop\MZ 24.06.2021\K  bodu č . 3) Hodnotiaca  správa\MsÚ\"/>
    </mc:Choice>
  </mc:AlternateContent>
  <xr:revisionPtr revIDLastSave="0" documentId="13_ncr:1_{243C12E6-63F7-4D96-B85E-CE560295CC64}" xr6:coauthVersionLast="47" xr6:coauthVersionMax="47" xr10:uidLastSave="{00000000-0000-0000-0000-000000000000}"/>
  <bookViews>
    <workbookView xWindow="-120" yWindow="-120" windowWidth="29040" windowHeight="15840" firstSheet="11" activeTab="16" xr2:uid="{00000000-000D-0000-FFFF-FFFF00000000}"/>
  </bookViews>
  <sheets>
    <sheet name="Úvod" sheetId="6" r:id="rId1"/>
    <sheet name="1.1 Vedenie mesta" sheetId="7" r:id="rId2"/>
    <sheet name="1.2 Členstvo v org.a združ." sheetId="54" r:id="rId3"/>
    <sheet name="1.3 Strategické plánovanie" sheetId="36" r:id="rId4"/>
    <sheet name="1.4 Manažment investícií" sheetId="51" r:id="rId5"/>
    <sheet name="1.5 Rozpočtovníctvo a audit" sheetId="52" r:id="rId6"/>
    <sheet name="1.6 Správa daní a poplatkov" sheetId="50" r:id="rId7"/>
    <sheet name="1.7 Kontrolná činnosť, petície" sheetId="34" r:id="rId8"/>
    <sheet name="1.8 Znalecké a porad.služby" sheetId="104" r:id="rId9"/>
    <sheet name="2.1 Propagácia a prezentácia " sheetId="38" r:id="rId10"/>
    <sheet name="2.2 Reg.,nar. a nadnár.spolupr." sheetId="41" r:id="rId11"/>
    <sheet name="2.4 Mestské noviny FZ" sheetId="42" r:id="rId12"/>
    <sheet name="2.3 Internetová komunikácia" sheetId="3" r:id="rId13"/>
    <sheet name="3.1 Správne konanie" sheetId="11" r:id="rId14"/>
    <sheet name="3.2 Činnosť samosprávnych org." sheetId="15" r:id="rId15"/>
    <sheet name="Hárok2" sheetId="116" r:id="rId16"/>
    <sheet name="3.3 Voľby" sheetId="17" r:id="rId17"/>
    <sheet name="3.4 Majet.vysp.a spr.nehnut." sheetId="44" r:id="rId18"/>
    <sheet name="3.5 Vzdelávanie zamestnancov" sheetId="45" r:id="rId19"/>
    <sheet name="3.6 Archív,registratúra" sheetId="14" r:id="rId20"/>
    <sheet name="3.7  Mestský informačný syst." sheetId="5" r:id="rId21"/>
    <sheet name="3.8 Správa služ.mot.voz." sheetId="16" r:id="rId22"/>
    <sheet name="4.1 Matrika" sheetId="18" r:id="rId23"/>
    <sheet name="4.2 Osvedč.listín a podpis." sheetId="19" r:id="rId24"/>
    <sheet name="4.3 Evidencia obyv." sheetId="20" r:id="rId25"/>
    <sheet name="4.4 Služby podnikateľom" sheetId="55" r:id="rId26"/>
    <sheet name="4.5 Org.občianskych obradov" sheetId="21" r:id="rId27"/>
    <sheet name="4.6 Úradná tabuľa" sheetId="22" r:id="rId28"/>
    <sheet name="5.1 Ver.poriadok a bezp." sheetId="70" r:id="rId29"/>
    <sheet name="5.2 MOPS" sheetId="107" r:id="rId30"/>
    <sheet name="5.3 Kamerový systém" sheetId="74" r:id="rId31"/>
    <sheet name="5.4 Civilná ochrana" sheetId="75" r:id="rId32"/>
    <sheet name="5.5 Požiarna ochrana" sheetId="23" r:id="rId33"/>
    <sheet name="6.VPS" sheetId="79" r:id="rId34"/>
    <sheet name="7.1 Výstavba MK" sheetId="56" r:id="rId35"/>
    <sheet name="7.2 opr.a údr.MKaVP " sheetId="110" r:id="rId36"/>
    <sheet name="7.3 Údržba zelene" sheetId="111" r:id="rId37"/>
    <sheet name="8.1.1 MŠ-Óvoda Daxnerova" sheetId="85" r:id="rId38"/>
    <sheet name="8.1.2 MŠ-Óvoda Štúrova" sheetId="78" r:id="rId39"/>
    <sheet name="8.2.1ZŠ FL 64A" sheetId="84" r:id="rId40"/>
    <sheet name="8.2.2ZŠ Mocsáry" sheetId="83" r:id="rId41"/>
    <sheet name="8.2.3ZŠ Školská" sheetId="82" r:id="rId42"/>
    <sheet name="8.2.4ZŠ Koháry" sheetId="81" r:id="rId43"/>
    <sheet name="8.3 Podpora šk.d. FL64A" sheetId="108" r:id="rId44"/>
    <sheet name="8.3 Podp.šk.d.ZŠMocsáry" sheetId="115" r:id="rId45"/>
    <sheet name="8.3 Podpora šk.d. Školská1" sheetId="109" r:id="rId46"/>
    <sheet name="8.3 Podp.šk.d.ZŠKoháry" sheetId="114" r:id="rId47"/>
    <sheet name="8.4.1 ŠJpriMŠ Dax." sheetId="59" r:id="rId48"/>
    <sheet name="8.4.2 ŠJpriMŠ Štúr." sheetId="77" r:id="rId49"/>
    <sheet name="8.4.3 ŠJpriZŠ FL64A " sheetId="86" r:id="rId50"/>
    <sheet name="8.4.4 ŠJpriZŠ Školská" sheetId="87" r:id="rId51"/>
    <sheet name="8.4.5 ŠJpriZŠ Koháry" sheetId="91" r:id="rId52"/>
    <sheet name="8.5.0 ZUŠ" sheetId="76" r:id="rId53"/>
    <sheet name="8.5.1 ŠKD FL64A" sheetId="89" r:id="rId54"/>
    <sheet name="8.5.2 ŠKD Mocsáry" sheetId="90" r:id="rId55"/>
    <sheet name="8.5.3 ŠKD Školská" sheetId="88" r:id="rId56"/>
    <sheet name="8.5.4 ŚKD Koháry" sheetId="92" r:id="rId57"/>
    <sheet name="8.6 Školský úrad" sheetId="61" r:id="rId58"/>
    <sheet name="8.7 ZŠFL64A neform.v." sheetId="95" r:id="rId59"/>
    <sheet name="8.7 ZŠMocsáry neform.v." sheetId="97" r:id="rId60"/>
    <sheet name="8.7 ZŠŠkolská neform.v. " sheetId="99" r:id="rId61"/>
    <sheet name="8.7 ZŠKoháry neform.v." sheetId="93" r:id="rId62"/>
    <sheet name="9.1 Podpora šport.aktivít" sheetId="68" r:id="rId63"/>
    <sheet name="9.2 Prev.šport.areálu a ihrísk" sheetId="106" r:id="rId64"/>
    <sheet name="10.1Kult.v meste(MsKS)" sheetId="101" r:id="rId65"/>
    <sheet name="10.3Podp.kult.a spol.aktivítOZ" sheetId="103" r:id="rId66"/>
    <sheet name="10.2,4,5 HMF" sheetId="102" r:id="rId67"/>
    <sheet name="11.1 Menšie obecné služby" sheetId="67" r:id="rId68"/>
    <sheet name="11.2 Územné a stavebné konanie" sheetId="105" r:id="rId69"/>
    <sheet name="11.3 Ind.rozvoj.na z.pož." sheetId="64" r:id="rId70"/>
    <sheet name="11.4 Ochr.prír.a krajiny" sheetId="65" r:id="rId71"/>
    <sheet name="12.1 Dávky v HN" sheetId="24" r:id="rId72"/>
    <sheet name="12.2 Opat.a prepr.služba" sheetId="26" r:id="rId73"/>
    <sheet name="12.3 Org.strav.dôchodcov" sheetId="27" r:id="rId74"/>
    <sheet name="12.4 Denný stacionár" sheetId="29" r:id="rId75"/>
    <sheet name="12.5 Dotácie pre deti" sheetId="112" r:id="rId76"/>
    <sheet name="12.6 Starost.v DD Nezábudka" sheetId="30" r:id="rId77"/>
    <sheet name="12.7.1 TSP" sheetId="113" r:id="rId78"/>
    <sheet name="12.7.2 KC" sheetId="32" r:id="rId79"/>
    <sheet name="12.8 Osobitný príjemca" sheetId="28" r:id="rId80"/>
    <sheet name="13.1 Mestský úrad" sheetId="66" r:id="rId81"/>
    <sheet name="13.2 Spoločný OcÚ" sheetId="63" r:id="rId82"/>
    <sheet name="13.3 Realizácia národných proje" sheetId="69" r:id="rId83"/>
    <sheet name="Hárok1" sheetId="80" r:id="rId84"/>
  </sheets>
  <calcPr calcId="191029"/>
</workbook>
</file>

<file path=xl/calcChain.xml><?xml version="1.0" encoding="utf-8"?>
<calcChain xmlns="http://schemas.openxmlformats.org/spreadsheetml/2006/main">
  <c r="J22" i="54" l="1"/>
  <c r="I22" i="54"/>
  <c r="F26" i="44"/>
  <c r="F24" i="64"/>
  <c r="F22" i="56"/>
  <c r="E27" i="56"/>
  <c r="F30" i="79"/>
  <c r="F25" i="79"/>
  <c r="F25" i="28"/>
  <c r="E25" i="28"/>
  <c r="E24" i="27"/>
  <c r="E39" i="91"/>
  <c r="E27" i="102" l="1"/>
  <c r="F27" i="102"/>
  <c r="F36" i="102"/>
  <c r="E36" i="102"/>
  <c r="F34" i="91"/>
  <c r="E34" i="91"/>
  <c r="F26" i="78" l="1"/>
  <c r="E25" i="95"/>
  <c r="D25" i="95"/>
  <c r="E22" i="56" l="1"/>
  <c r="E28" i="64"/>
  <c r="F28" i="64"/>
  <c r="F25" i="64"/>
  <c r="F44" i="79" l="1"/>
  <c r="E44" i="79"/>
  <c r="F29" i="85" l="1"/>
  <c r="F31" i="70" l="1"/>
  <c r="E31" i="70"/>
  <c r="E34" i="87" l="1"/>
  <c r="F34" i="87"/>
  <c r="F23" i="42" l="1"/>
  <c r="F25" i="42" s="1"/>
  <c r="F24" i="38"/>
  <c r="E24" i="38"/>
  <c r="E27" i="38" s="1"/>
  <c r="E26" i="38"/>
  <c r="F26" i="34" l="1"/>
  <c r="F28" i="34" s="1"/>
  <c r="E26" i="34"/>
  <c r="E28" i="34" s="1"/>
  <c r="F24" i="5"/>
  <c r="F26" i="5" s="1"/>
  <c r="E24" i="5"/>
  <c r="E26" i="5" s="1"/>
  <c r="F24" i="52"/>
  <c r="F31" i="52"/>
  <c r="E31" i="52"/>
  <c r="E32" i="52" s="1"/>
  <c r="E24" i="52"/>
  <c r="F36" i="78"/>
  <c r="E31" i="78"/>
  <c r="F31" i="78"/>
  <c r="F30" i="112"/>
  <c r="F32" i="112" s="1"/>
  <c r="E30" i="112"/>
  <c r="E32" i="112" s="1"/>
  <c r="E26" i="97"/>
  <c r="E27" i="97" s="1"/>
  <c r="D26" i="97"/>
  <c r="D27" i="97" s="1"/>
  <c r="F34" i="59"/>
  <c r="E34" i="59"/>
  <c r="E34" i="77"/>
  <c r="F34" i="77"/>
  <c r="E28" i="101"/>
  <c r="F28" i="101"/>
  <c r="F24" i="101"/>
  <c r="F25" i="105"/>
  <c r="E25" i="105"/>
  <c r="F57" i="79"/>
  <c r="E57" i="79"/>
  <c r="F55" i="79"/>
  <c r="E55" i="79"/>
  <c r="F53" i="79"/>
  <c r="E53" i="79"/>
  <c r="E25" i="26"/>
  <c r="E27" i="26" s="1"/>
  <c r="F25" i="26"/>
  <c r="F27" i="26" s="1"/>
  <c r="E26" i="23"/>
  <c r="E26" i="69"/>
  <c r="E28" i="69"/>
  <c r="F26" i="69"/>
  <c r="F28" i="69" s="1"/>
  <c r="E26" i="63"/>
  <c r="E28" i="63" s="1"/>
  <c r="F26" i="63"/>
  <c r="F28" i="63" s="1"/>
  <c r="E26" i="66"/>
  <c r="E28" i="66" s="1"/>
  <c r="F26" i="66"/>
  <c r="F28" i="66" s="1"/>
  <c r="E27" i="28"/>
  <c r="F27" i="28"/>
  <c r="E28" i="32"/>
  <c r="E30" i="32" s="1"/>
  <c r="F28" i="32"/>
  <c r="F30" i="32" s="1"/>
  <c r="E28" i="113"/>
  <c r="E30" i="113" s="1"/>
  <c r="F28" i="113"/>
  <c r="F30" i="113" s="1"/>
  <c r="E24" i="30"/>
  <c r="E26" i="30" s="1"/>
  <c r="F24" i="30"/>
  <c r="F26" i="30" s="1"/>
  <c r="E27" i="29"/>
  <c r="F27" i="29"/>
  <c r="E30" i="29"/>
  <c r="F30" i="29"/>
  <c r="F24" i="27"/>
  <c r="F26" i="27" s="1"/>
  <c r="E26" i="27"/>
  <c r="E25" i="24"/>
  <c r="E27" i="24" s="1"/>
  <c r="F25" i="24"/>
  <c r="F27" i="24" s="1"/>
  <c r="E24" i="65"/>
  <c r="F24" i="65"/>
  <c r="E26" i="65"/>
  <c r="F26" i="65"/>
  <c r="F27" i="65" s="1"/>
  <c r="E25" i="64"/>
  <c r="E29" i="64"/>
  <c r="F29" i="64"/>
  <c r="E27" i="105"/>
  <c r="F27" i="105"/>
  <c r="E28" i="105"/>
  <c r="E26" i="67"/>
  <c r="E29" i="67" s="1"/>
  <c r="F26" i="67"/>
  <c r="E28" i="67"/>
  <c r="F28" i="67"/>
  <c r="E29" i="102"/>
  <c r="E31" i="102" s="1"/>
  <c r="F29" i="102"/>
  <c r="F31" i="102" s="1"/>
  <c r="E23" i="103"/>
  <c r="E25" i="103" s="1"/>
  <c r="F23" i="103"/>
  <c r="F25" i="103"/>
  <c r="E24" i="101"/>
  <c r="E29" i="101" s="1"/>
  <c r="E24" i="106"/>
  <c r="F24" i="106"/>
  <c r="F27" i="106" s="1"/>
  <c r="E26" i="106"/>
  <c r="F26" i="106"/>
  <c r="E24" i="68"/>
  <c r="E26" i="68" s="1"/>
  <c r="F24" i="68"/>
  <c r="F26" i="68" s="1"/>
  <c r="D26" i="93"/>
  <c r="D27" i="93" s="1"/>
  <c r="E26" i="93"/>
  <c r="E27" i="93" s="1"/>
  <c r="D26" i="99"/>
  <c r="E26" i="99"/>
  <c r="E26" i="61"/>
  <c r="E28" i="61"/>
  <c r="F26" i="61"/>
  <c r="F28" i="61" s="1"/>
  <c r="E27" i="92"/>
  <c r="E30" i="92" s="1"/>
  <c r="F27" i="92"/>
  <c r="F30" i="92" s="1"/>
  <c r="E33" i="92"/>
  <c r="F33" i="92"/>
  <c r="E27" i="88"/>
  <c r="E30" i="88" s="1"/>
  <c r="F27" i="88"/>
  <c r="F30" i="88" s="1"/>
  <c r="E33" i="88"/>
  <c r="F33" i="88"/>
  <c r="E27" i="90"/>
  <c r="E30" i="90" s="1"/>
  <c r="F27" i="90"/>
  <c r="F30" i="90" s="1"/>
  <c r="E33" i="90"/>
  <c r="F33" i="90"/>
  <c r="E27" i="89"/>
  <c r="E30" i="89" s="1"/>
  <c r="F27" i="89"/>
  <c r="F30" i="89" s="1"/>
  <c r="E33" i="89"/>
  <c r="F33" i="89"/>
  <c r="E27" i="76"/>
  <c r="E30" i="76" s="1"/>
  <c r="F27" i="76"/>
  <c r="F30" i="76" s="1"/>
  <c r="E35" i="76"/>
  <c r="F35" i="76"/>
  <c r="E27" i="91"/>
  <c r="E30" i="91" s="1"/>
  <c r="F27" i="91"/>
  <c r="F30" i="91" s="1"/>
  <c r="E27" i="87"/>
  <c r="E30" i="87" s="1"/>
  <c r="F27" i="87"/>
  <c r="F30" i="87" s="1"/>
  <c r="E27" i="86"/>
  <c r="E30" i="86" s="1"/>
  <c r="F27" i="86"/>
  <c r="F30" i="86" s="1"/>
  <c r="E33" i="86"/>
  <c r="F33" i="86"/>
  <c r="E27" i="77"/>
  <c r="E30" i="77" s="1"/>
  <c r="F27" i="77"/>
  <c r="F30" i="77" s="1"/>
  <c r="E27" i="59"/>
  <c r="E30" i="59" s="1"/>
  <c r="F27" i="59"/>
  <c r="F30" i="59" s="1"/>
  <c r="D24" i="114"/>
  <c r="D25" i="114" s="1"/>
  <c r="E24" i="114"/>
  <c r="E25" i="114" s="1"/>
  <c r="E24" i="109"/>
  <c r="E27" i="109" s="1"/>
  <c r="F24" i="109"/>
  <c r="F27" i="109" s="1"/>
  <c r="E30" i="109"/>
  <c r="F30" i="109"/>
  <c r="D24" i="115"/>
  <c r="E24" i="115"/>
  <c r="E24" i="108"/>
  <c r="E25" i="108" s="1"/>
  <c r="F24" i="108"/>
  <c r="F25" i="108" s="1"/>
  <c r="E28" i="108"/>
  <c r="F28" i="108"/>
  <c r="E27" i="81"/>
  <c r="E30" i="81" s="1"/>
  <c r="F27" i="81"/>
  <c r="F30" i="81" s="1"/>
  <c r="E36" i="81"/>
  <c r="F36" i="81"/>
  <c r="E27" i="82"/>
  <c r="E29" i="82" s="1"/>
  <c r="F27" i="82"/>
  <c r="F29" i="82" s="1"/>
  <c r="E34" i="82"/>
  <c r="F34" i="82"/>
  <c r="E27" i="83"/>
  <c r="E29" i="83" s="1"/>
  <c r="F27" i="83"/>
  <c r="F29" i="83" s="1"/>
  <c r="E35" i="83"/>
  <c r="F35" i="83"/>
  <c r="E27" i="84"/>
  <c r="E29" i="84" s="1"/>
  <c r="F27" i="84"/>
  <c r="F29" i="84" s="1"/>
  <c r="E33" i="84"/>
  <c r="F33" i="84"/>
  <c r="E27" i="78"/>
  <c r="E32" i="78" s="1"/>
  <c r="F27" i="78"/>
  <c r="F32" i="78" s="1"/>
  <c r="E36" i="78"/>
  <c r="E27" i="85"/>
  <c r="E30" i="85" s="1"/>
  <c r="F27" i="85"/>
  <c r="F30" i="85" s="1"/>
  <c r="E34" i="85"/>
  <c r="F34" i="85"/>
  <c r="E24" i="111"/>
  <c r="F24" i="111"/>
  <c r="E26" i="111"/>
  <c r="F26" i="111"/>
  <c r="F27" i="111" s="1"/>
  <c r="E24" i="110"/>
  <c r="E27" i="110" s="1"/>
  <c r="F24" i="110"/>
  <c r="F27" i="110" s="1"/>
  <c r="E26" i="110"/>
  <c r="F26" i="110"/>
  <c r="E23" i="56"/>
  <c r="F23" i="56"/>
  <c r="E28" i="56"/>
  <c r="F27" i="56"/>
  <c r="E26" i="79"/>
  <c r="F26" i="79"/>
  <c r="E31" i="79"/>
  <c r="F31" i="79"/>
  <c r="E35" i="79"/>
  <c r="F35" i="79"/>
  <c r="F41" i="79"/>
  <c r="E41" i="79"/>
  <c r="E46" i="79"/>
  <c r="F46" i="79"/>
  <c r="E49" i="79"/>
  <c r="F49" i="79"/>
  <c r="E60" i="79"/>
  <c r="F60" i="79"/>
  <c r="E63" i="79"/>
  <c r="F63" i="79"/>
  <c r="E66" i="79"/>
  <c r="F66" i="79"/>
  <c r="E24" i="23"/>
  <c r="F24" i="23"/>
  <c r="F26" i="23"/>
  <c r="E24" i="75"/>
  <c r="E26" i="75" s="1"/>
  <c r="F24" i="75"/>
  <c r="F26" i="75" s="1"/>
  <c r="E24" i="74"/>
  <c r="F24" i="74"/>
  <c r="E27" i="74"/>
  <c r="F27" i="74"/>
  <c r="E27" i="107"/>
  <c r="F27" i="107"/>
  <c r="E29" i="107"/>
  <c r="F29" i="107"/>
  <c r="E27" i="70"/>
  <c r="E32" i="70" s="1"/>
  <c r="F27" i="70"/>
  <c r="E29" i="70"/>
  <c r="F29" i="70"/>
  <c r="E25" i="21"/>
  <c r="E27" i="21"/>
  <c r="F25" i="21"/>
  <c r="F27" i="21" s="1"/>
  <c r="E23" i="55"/>
  <c r="F23" i="55"/>
  <c r="E25" i="55"/>
  <c r="F25" i="55"/>
  <c r="E27" i="20"/>
  <c r="E29" i="20" s="1"/>
  <c r="F27" i="20"/>
  <c r="F29" i="20" s="1"/>
  <c r="E27" i="18"/>
  <c r="E29" i="18" s="1"/>
  <c r="F27" i="18"/>
  <c r="F29" i="18" s="1"/>
  <c r="E28" i="16"/>
  <c r="F28" i="16"/>
  <c r="E31" i="16"/>
  <c r="E32" i="16" s="1"/>
  <c r="F31" i="16"/>
  <c r="E24" i="45"/>
  <c r="E26" i="45" s="1"/>
  <c r="F24" i="45"/>
  <c r="F26" i="45" s="1"/>
  <c r="E25" i="44"/>
  <c r="F25" i="44"/>
  <c r="F29" i="44" s="1"/>
  <c r="E28" i="44"/>
  <c r="F28" i="44"/>
  <c r="E26" i="17"/>
  <c r="E28" i="17" s="1"/>
  <c r="F26" i="17"/>
  <c r="F28" i="17" s="1"/>
  <c r="E25" i="15"/>
  <c r="E27" i="15" s="1"/>
  <c r="F25" i="15"/>
  <c r="F27" i="15" s="1"/>
  <c r="E23" i="42"/>
  <c r="E25" i="42"/>
  <c r="E25" i="41"/>
  <c r="E27" i="41" s="1"/>
  <c r="F25" i="41"/>
  <c r="F27" i="41" s="1"/>
  <c r="F26" i="38"/>
  <c r="F27" i="38" s="1"/>
  <c r="E24" i="104"/>
  <c r="E26" i="104" s="1"/>
  <c r="F24" i="104"/>
  <c r="F26" i="104" s="1"/>
  <c r="E23" i="50"/>
  <c r="E25" i="50" s="1"/>
  <c r="F23" i="50"/>
  <c r="F25" i="50" s="1"/>
  <c r="E23" i="51"/>
  <c r="F23" i="51"/>
  <c r="E27" i="51"/>
  <c r="F27" i="51"/>
  <c r="E23" i="36"/>
  <c r="E25" i="36" s="1"/>
  <c r="F23" i="36"/>
  <c r="F25" i="36"/>
  <c r="J26" i="54"/>
  <c r="I26" i="54"/>
  <c r="E24" i="7"/>
  <c r="E26" i="7" s="1"/>
  <c r="F24" i="7"/>
  <c r="F26" i="7"/>
  <c r="F32" i="70" l="1"/>
  <c r="F28" i="74"/>
  <c r="E27" i="23"/>
  <c r="F27" i="23"/>
  <c r="E27" i="65"/>
  <c r="F29" i="67"/>
  <c r="E27" i="111"/>
  <c r="F51" i="79"/>
  <c r="F70" i="79" s="1"/>
  <c r="E31" i="29"/>
  <c r="F32" i="52"/>
  <c r="F28" i="51"/>
  <c r="E29" i="44"/>
  <c r="F30" i="107"/>
  <c r="E30" i="107"/>
  <c r="E37" i="102"/>
  <c r="F28" i="105"/>
  <c r="E28" i="74"/>
  <c r="F31" i="29"/>
  <c r="F37" i="102"/>
  <c r="F29" i="101"/>
  <c r="E27" i="106"/>
  <c r="F32" i="16"/>
  <c r="E28" i="51"/>
  <c r="F28" i="56"/>
  <c r="F68" i="79"/>
  <c r="E68" i="79"/>
  <c r="E51" i="79"/>
  <c r="E70" i="7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3" authorId="0" shapeId="0" xr:uid="{00000000-0006-0000-24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4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5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9" authorId="0" shapeId="0" xr:uid="{00000000-0006-0000-36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7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3" authorId="0" shapeId="0" xr:uid="{00000000-0006-0000-2A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5" authorId="0" shapeId="0" xr:uid="{00000000-0006-0000-2C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2E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2" authorId="0" shapeId="0" xr:uid="{00000000-0006-0000-2F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0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9" authorId="0" shapeId="0" xr:uid="{00000000-0006-0000-31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9" authorId="0" shapeId="0" xr:uid="{00000000-0006-0000-32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8" authorId="0" shapeId="0" xr:uid="{00000000-0006-0000-3300-000001000000}">
      <text>
        <r>
          <rPr>
            <b/>
            <sz val="9"/>
            <color indexed="81"/>
            <rFont val="Segoe UI"/>
            <family val="2"/>
            <charset val="238"/>
          </rPr>
          <t>ANTALOVÁ Emese:</t>
        </r>
        <r>
          <rPr>
            <sz val="9"/>
            <color indexed="81"/>
            <rFont val="Segoe UI"/>
            <family val="2"/>
            <charset val="238"/>
          </rPr>
          <t xml:space="preserve">
</t>
        </r>
      </text>
    </comment>
  </commentList>
</comments>
</file>

<file path=xl/sharedStrings.xml><?xml version="1.0" encoding="utf-8"?>
<sst xmlns="http://schemas.openxmlformats.org/spreadsheetml/2006/main" count="4787" uniqueCount="1204">
  <si>
    <t>Program</t>
  </si>
  <si>
    <t>Výška čerpania spolu</t>
  </si>
  <si>
    <t>Schválený rozpočet spolu</t>
  </si>
  <si>
    <t>názov</t>
  </si>
  <si>
    <t>1. Vstupné údaje</t>
  </si>
  <si>
    <t xml:space="preserve">2. Finančné plnenie </t>
  </si>
  <si>
    <t>EK</t>
  </si>
  <si>
    <t>FK</t>
  </si>
  <si>
    <t>Druh výdavku</t>
  </si>
  <si>
    <t>Aktuálny rozpočet</t>
  </si>
  <si>
    <t>Plnenie</t>
  </si>
  <si>
    <t>Spolu bežné výdavky</t>
  </si>
  <si>
    <t>Spolu kapitálové výdavky</t>
  </si>
  <si>
    <t>SPOLU</t>
  </si>
  <si>
    <t xml:space="preserve">3. Programové plnenie </t>
  </si>
  <si>
    <t>Merateľný ukazovateľ</t>
  </si>
  <si>
    <t xml:space="preserve">Komentár </t>
  </si>
  <si>
    <t>Porovnanie plánovaných a dosiahnutých výstupov a výsledkov, vrátane posúdenia prípadného nerovnomerného vecného plnenia vo vzťahu k vynaloženým výdavkom.</t>
  </si>
  <si>
    <t>Vypracoval, dňa</t>
  </si>
  <si>
    <t>Schválil, dňa</t>
  </si>
  <si>
    <t>Aktuálny rozpočet spolu</t>
  </si>
  <si>
    <t>Útvar</t>
  </si>
  <si>
    <t xml:space="preserve">Cieľ </t>
  </si>
  <si>
    <t>Výdavky</t>
  </si>
  <si>
    <t>kód</t>
  </si>
  <si>
    <t>Rozpočtová alebo príspevková organizácia</t>
  </si>
  <si>
    <t>Zodpovedný</t>
  </si>
  <si>
    <t>Aktivita</t>
  </si>
  <si>
    <t>tis. €</t>
  </si>
  <si>
    <t xml:space="preserve">Návrhy na operatívne riešenie nedostatkov </t>
  </si>
  <si>
    <t>Propagácia a prezentácia</t>
  </si>
  <si>
    <t>Internetová komunikácia</t>
  </si>
  <si>
    <t>Interné služby</t>
  </si>
  <si>
    <t>áno</t>
  </si>
  <si>
    <t xml:space="preserve">Zvýšiť návštevnosť stránky mesta </t>
  </si>
  <si>
    <t>Na stránke sú k dispozícii vždy aktuálne (aktualizované) informácie</t>
  </si>
  <si>
    <t xml:space="preserve">Zabezpečiť výkonné informačné prostredie pre zamestnancov mesta </t>
  </si>
  <si>
    <t xml:space="preserve">Zabezpečiť kopírovaciu a telekomunikačnú techniku pre efektívnu prácu zamestnancov mesta </t>
  </si>
  <si>
    <t xml:space="preserve">Počet spravovaných kopírovacích strojov </t>
  </si>
  <si>
    <t xml:space="preserve">Počet spravovaných telefónnych prípojok </t>
  </si>
  <si>
    <t xml:space="preserve">Počet používaných mobilných telefónov </t>
  </si>
  <si>
    <t>Mestský informačný systém</t>
  </si>
  <si>
    <t>RO alebo PO</t>
  </si>
  <si>
    <t>MESTO FIĽAKOVO</t>
  </si>
  <si>
    <t>PROGRAMOVÉHO ROZPOČTU MESTA</t>
  </si>
  <si>
    <t>Mgr. Attila Agócs, PhD.</t>
  </si>
  <si>
    <t>primátor mesta</t>
  </si>
  <si>
    <t>Odd. vnútornej správy</t>
  </si>
  <si>
    <t>Mesto Fiľakovo</t>
  </si>
  <si>
    <t>Ing. Lóránt Varga, referent úseku správy mestskej informačnej siete</t>
  </si>
  <si>
    <t>Plánovanie, manažment, kontrola</t>
  </si>
  <si>
    <t>1.1</t>
  </si>
  <si>
    <t>Primátor mesta</t>
  </si>
  <si>
    <t>610</t>
  </si>
  <si>
    <t>Mzdy</t>
  </si>
  <si>
    <t>Tovary a služby</t>
  </si>
  <si>
    <t>Bežné transfery</t>
  </si>
  <si>
    <t>Odvody</t>
  </si>
  <si>
    <t xml:space="preserve">Zabezpečiť aktívnu reprezentáciu mesta Fiľakovo doma aj v zahraničí  </t>
  </si>
  <si>
    <t>Počet návštev v partnerských mestách</t>
  </si>
  <si>
    <t>Počet návštev z partnerských miest</t>
  </si>
  <si>
    <t>Počet operatívnych porád vedenia mesta</t>
  </si>
  <si>
    <t>týždenne</t>
  </si>
  <si>
    <t>Počet gremiálnych porád vedenia mesta s vedúcimi oddelení a riaditeľmi príspevkových organizácií</t>
  </si>
  <si>
    <t>Oddelenie vnútornej správy</t>
  </si>
  <si>
    <t>JUDr. Norbert Gecso, vedúci oddelenia vnútornej správy</t>
  </si>
  <si>
    <t>Transfery</t>
  </si>
  <si>
    <t>x</t>
  </si>
  <si>
    <t xml:space="preserve">Plánovaná hodnota </t>
  </si>
  <si>
    <t>3.1</t>
  </si>
  <si>
    <t>Správne konanie</t>
  </si>
  <si>
    <t>Zabezpečiť účinný výkon rozhodnutí v správnom konaní</t>
  </si>
  <si>
    <t>Percento vymožených peňažných plnení z uložených sakcií</t>
  </si>
  <si>
    <t>Počet spravovaných budov</t>
  </si>
  <si>
    <t>Archív, registratúra</t>
  </si>
  <si>
    <t xml:space="preserve">Zabezpečiť vybavenie prijatých podnetov
minimalizovať počet odvolaní podaných proti rozhodnutiam mesta ako správneho orgánu
</t>
  </si>
  <si>
    <t>Percento vybavených podnetov z podaných podnerov</t>
  </si>
  <si>
    <t>JUDr. Norbert Gecso, vedúci odd. vnútornej správy</t>
  </si>
  <si>
    <t>Efektívne zabezpečenie plnenia zákonných požiadaviek na správu registratúry a archiváciu dokumentov pochádzajúcich z činnosti samosprávy</t>
  </si>
  <si>
    <t>Počet evidovaných záznamov</t>
  </si>
  <si>
    <t>Počet odovzdaných záznamov do predarchívnej starostlivosti</t>
  </si>
  <si>
    <t>Činnosť samosprávnych orgánov</t>
  </si>
  <si>
    <t>Zabezpečiť plynulú a pravidelnú činnosť orgánov mesta</t>
  </si>
  <si>
    <t>Prednostka MsÚ</t>
  </si>
  <si>
    <t>PhDr. Andrea Mágyelová</t>
  </si>
  <si>
    <t>Zabezpečiť bezproblémové, flexibilné a bezpečné fungovanie vozového parku mesta</t>
  </si>
  <si>
    <t>Dodržaná povinnosť preskúšania vodičov</t>
  </si>
  <si>
    <t>Dodržaná bezpečnosť prevádzky vozidla pravidelnými prehliadkami</t>
  </si>
  <si>
    <t>Dodržanie hospodárnosti pri využívaní služobných vozidiel</t>
  </si>
  <si>
    <t>3.5</t>
  </si>
  <si>
    <t>Voľby</t>
  </si>
  <si>
    <t>Kvalitné materiálno-technické zabezpečenie volieb</t>
  </si>
  <si>
    <t>Služby pre občanov</t>
  </si>
  <si>
    <t>4.1</t>
  </si>
  <si>
    <t>Činnosť matriky</t>
  </si>
  <si>
    <t>Priemerný počet úkonov  (spracovanie zmien v osob.údajoch, vydávanie osvedčení, štatistické hlásenia), vykonaných matrikou za rok</t>
  </si>
  <si>
    <t>Predpokladaný počet zápisov v matričných knihách  za rok</t>
  </si>
  <si>
    <t>4.2</t>
  </si>
  <si>
    <t>Osvedčovanie listín a podpisov</t>
  </si>
  <si>
    <t>Zabezpečiť rýchle a kvalitné osvedčovanie listín a podpisov podľa požiadaviek klientov</t>
  </si>
  <si>
    <t>Predpokladaný počet osvedčení podpisov za rok</t>
  </si>
  <si>
    <t>Predpokladaný počet osvedčených kópií listín za rok</t>
  </si>
  <si>
    <t>4.3</t>
  </si>
  <si>
    <t>Evidencia obyvateľstva</t>
  </si>
  <si>
    <t>ROalebo PO</t>
  </si>
  <si>
    <t>Zabezpečiť vedenie evidencie obyvateľstva a podávanie hlásení v súlade s právnou úpravou</t>
  </si>
  <si>
    <t xml:space="preserve">Súčinnosť s orgánmi činnými v trestnom konaní a exekútormi </t>
  </si>
  <si>
    <t>Služby občanom</t>
  </si>
  <si>
    <t>Organizácia občianskych obradov</t>
  </si>
  <si>
    <t>Dôstojný priebeh všetkých druhov občianskych obradov</t>
  </si>
  <si>
    <t>Služby občanov</t>
  </si>
  <si>
    <t>Úradná tabuľa</t>
  </si>
  <si>
    <t>Rýchle a širokej verejnosti dostupné zverejňovanie aktuálnych informácií pre občanov</t>
  </si>
  <si>
    <t>Doba aktualizácie úradnej tabule</t>
  </si>
  <si>
    <t>max. 3 prac. dni</t>
  </si>
  <si>
    <t>1 prac. deň</t>
  </si>
  <si>
    <t>Minimalizovať riziko vzniku požiarov na území mesta v objektoch PO a FO patriacich do kontrolnej činnosti mesta, pripravenosť DHZM zasahovať pri požiaroch</t>
  </si>
  <si>
    <t>Počet vytvorených preventívnych hliadok</t>
  </si>
  <si>
    <t>Počet vykonaných kontrol</t>
  </si>
  <si>
    <t>Sociálne služby</t>
  </si>
  <si>
    <t>12.1</t>
  </si>
  <si>
    <t>Zmierniť následky náhlej hmotnej núdze občanov poskytnutím jednorázovej sociálnej dávky</t>
  </si>
  <si>
    <t>Počet poberateľov jednorazovej dávky v hmotnej núdzi</t>
  </si>
  <si>
    <t>5</t>
  </si>
  <si>
    <t>12.3</t>
  </si>
  <si>
    <t>12.4</t>
  </si>
  <si>
    <t>Zabezpečiť pomoc pri vykonávaní bežných životných úkonov a kontakt so spoločenským prostredím starým a zdravotne postihnutým občanom</t>
  </si>
  <si>
    <t>Poukázanie príspevku na sociálnu službu neziskovej organizácii</t>
  </si>
  <si>
    <t>mesačne</t>
  </si>
  <si>
    <t>Organizovanie stravovania dôchodcov</t>
  </si>
  <si>
    <t>Zabezpečiť výhodnejšie podmienky pre stravovanie starých a zdravotne postihnutých občanov</t>
  </si>
  <si>
    <t>Priemerný počet poberateľov služby za rok</t>
  </si>
  <si>
    <t>Osobitný príjemca</t>
  </si>
  <si>
    <t>Využitie prídavku na dieťa v prospech dieťaťa a zlepšenie jeho dochádzky do školy</t>
  </si>
  <si>
    <t>Počet riešených prípadov</t>
  </si>
  <si>
    <t>12.6</t>
  </si>
  <si>
    <t>Zabezpečiť podmienky pre dôstojný život , kontakty so sociálnym prostredím a kultúrne aktivity dôchodcov</t>
  </si>
  <si>
    <t>Počet členov klubu dôchodcov</t>
  </si>
  <si>
    <t>Zabezpečenie činnosti n.o. Nezábudka</t>
  </si>
  <si>
    <t>Poukázanie príspevku zo ŠR na sociálnu službu neziskovej organizácii</t>
  </si>
  <si>
    <t>Systematickou sociálnou prácou s komunitou predchádzať jej sociálnemu vylúčeniu a k zlepšeniu povedomia verejnosti vo vzťahu k tejto komunite</t>
  </si>
  <si>
    <t>Počet osídlení MR, ktorých sú realizované aktivity komunitného charakteru</t>
  </si>
  <si>
    <t>Počet osôb cieľovej skupiny zapojených do podporeného projektu</t>
  </si>
  <si>
    <t>Počet osôb , ktoré využili služby sociálnych pracovníkov a ich asistentov, zamerané na SPK</t>
  </si>
  <si>
    <t>Kontrolná činnosť, petície, sťažnosti</t>
  </si>
  <si>
    <t>Hlavný kontrolór</t>
  </si>
  <si>
    <t xml:space="preserve">Zabezpečiť účinnú kontrolu plnenia úloh samosprávy </t>
  </si>
  <si>
    <t>Zabezpečiť vybavenie všetkých petícií, sťažností a podaní</t>
  </si>
  <si>
    <t>Počet plánovaných kontrol, spracovaných stanovísk a previerok  za rok</t>
  </si>
  <si>
    <t>Percento vybavených petícií a sťažností v termíne zo všetkých podaní petícií a sťažností patriacich do kompetencie mesta</t>
  </si>
  <si>
    <t>Prednostka MsÚ vo Fiľakove</t>
  </si>
  <si>
    <t>1.3</t>
  </si>
  <si>
    <t>1.5</t>
  </si>
  <si>
    <t>Ing. arch. Erika Anderková, vedúca referátu stratégie a rozvoja</t>
  </si>
  <si>
    <t>Oddelenie výstavby, ŽP a stratégie rozvoja, Referát stratégie a rozvoja</t>
  </si>
  <si>
    <t>Rek. a modernizácia</t>
  </si>
  <si>
    <t>Zabezpečiť kontinuitu rozvoja mesta Fiľakovo</t>
  </si>
  <si>
    <t xml:space="preserve">Počet pripravených projektov a žiadostí na získanie cudzích zdrojov za rok </t>
  </si>
  <si>
    <t>Počet podaných projektov a žiadostí na získanie cudzích zdrojov za rok</t>
  </si>
  <si>
    <t>% schválených projektov zo všetk podaných  projektov</t>
  </si>
  <si>
    <t>1.6</t>
  </si>
  <si>
    <t>Zabezpečiť urbanistický rozvoj mesta v súlade so záujmami mesta a potrebami obyvateľov</t>
  </si>
  <si>
    <t>Pružná spolupráca s verejnosťou</t>
  </si>
  <si>
    <t>2.1</t>
  </si>
  <si>
    <t>Propagácia a prezentácia mesta</t>
  </si>
  <si>
    <t>Odborná spolupráca pri vydávaní propagačných materiálov o meste Fiľakovo</t>
  </si>
  <si>
    <t>Prezentovať úspechy mesta Fiľakovo</t>
  </si>
  <si>
    <t>Udržiavať aktuálnosť webovej stránky mesta</t>
  </si>
  <si>
    <t>2x</t>
  </si>
  <si>
    <t>3</t>
  </si>
  <si>
    <t>2</t>
  </si>
  <si>
    <t>2.4</t>
  </si>
  <si>
    <t xml:space="preserve">Počet vypracovaných projektov za rok </t>
  </si>
  <si>
    <t>% úspešných projektov</t>
  </si>
  <si>
    <t>Počet  prijatých návštev z partnerských miest</t>
  </si>
  <si>
    <t>Počet návštev v partnerských mestách za rok</t>
  </si>
  <si>
    <t xml:space="preserve">Spoločné rozvojové projekty s partnerskými mestami 
</t>
  </si>
  <si>
    <t>Mestské noviny - Fiľakovské zvesti</t>
  </si>
  <si>
    <t>Periodicita vydania za rok</t>
  </si>
  <si>
    <t>Zabezpečiť pravidelnú a širokú informovanosť občanov mesta o činnosti samosprávy a živote mesta</t>
  </si>
  <si>
    <t>Počet výtlačkov za rok</t>
  </si>
  <si>
    <t>% vysporiadaných nehnuteľností potrebných na realizáciu zámerov mesta a požiadaviek oprávnených osôb</t>
  </si>
  <si>
    <t>Nákup pozemkov</t>
  </si>
  <si>
    <t>Vzdelávanie zamestnancov</t>
  </si>
  <si>
    <t xml:space="preserve">PhDr. Andrea Mágyelová, prednostka MsÚ </t>
  </si>
  <si>
    <t>Zvýšiť kvalifikáciu, odborné zručnosti a aktuálnosť vedomostí zamestnancov mesta</t>
  </si>
  <si>
    <t>Priemerný počet externých školení a odborných seminárov  na 1 zamestnanca za rok</t>
  </si>
  <si>
    <t>4.5</t>
  </si>
  <si>
    <t>Oddelenie ekonomiky a majetku mesta, Referát miestnych daní a poplatkov</t>
  </si>
  <si>
    <t>Ing. Zoltán Varga - vedúci oddelenia</t>
  </si>
  <si>
    <t>Počet vydaných rybárskych lístkov</t>
  </si>
  <si>
    <t>Služby podnikateľom</t>
  </si>
  <si>
    <t>Čas potrebný na vydanie rozhodnutia od podania žiadosti, u ktorých nie sú pre konanie potrebné ďalšie stanoviská</t>
  </si>
  <si>
    <t>max. 15 dní</t>
  </si>
  <si>
    <t>Počet videohier</t>
  </si>
  <si>
    <t>Zabezpečiť rýchle administratívne úkony podľa požiadaviek právnických a fyzických osôb</t>
  </si>
  <si>
    <t>Mesto, RO, PO</t>
  </si>
  <si>
    <t>Informácia o splnení cieľov s využitím porovnania plánovaných a dosiahnutých hodnôt merateľných ukazovateľov s dôrazom na efektívnosť a účinnosť.V prípade existencie porovnateľných údajov porovnanie efektívnosti a účinnosti</t>
  </si>
  <si>
    <t xml:space="preserve">Návrhy na riešenie nedostatkov </t>
  </si>
  <si>
    <t>Počet vydaných rozhodnutí za užívanie VP</t>
  </si>
  <si>
    <t>Zvýšiť príjmy rozpočtu mesta vymáhaním daňových nedoplatkov</t>
  </si>
  <si>
    <t>Počet vydaných rozhodnutí pre FO</t>
  </si>
  <si>
    <t>Počet vydaných rozhodnutí pre PO a FO podnikateľov</t>
  </si>
  <si>
    <t>Počet zdanených stavieb (RD, garáže, sklady, ost.)</t>
  </si>
  <si>
    <t>Počet zdanených bytov</t>
  </si>
  <si>
    <t>20</t>
  </si>
  <si>
    <t>1.7</t>
  </si>
  <si>
    <t>Manažment investícií</t>
  </si>
  <si>
    <t>Oddelenie výstavby, ŽP a stratégie rozvoja</t>
  </si>
  <si>
    <t>Ing. Ivan Vanko, vedúci oddelenia</t>
  </si>
  <si>
    <t>Obstaranie podkladov k realizácii stavieb a ich realizácia výstavby podľa určených priorít inv. činnosti mesta</t>
  </si>
  <si>
    <t>Počet zabezpečených územných rozhodnutí (ÚR)</t>
  </si>
  <si>
    <t xml:space="preserve">Počet zabezpečených stavebných povolení (SP) </t>
  </si>
  <si>
    <t>Počet zabezpečených kolaudačných rozhodnutí (KR)</t>
  </si>
  <si>
    <t>1</t>
  </si>
  <si>
    <t>Realizácia výstavby stavieb podľa určených priorít inv. činnosti mesta</t>
  </si>
  <si>
    <t>Počet odovzdaných stavieb do užívania, úspešne realizované stavby vyjadrené v %</t>
  </si>
  <si>
    <t>Príprava a zabezpečenie kvalitných podkladov vo forme realizačnej projektovej dokumentácie pre plánované rozvojové zámery mesta</t>
  </si>
  <si>
    <t>Počet pripravených stavieb na realizáciu vyjadrené v %</t>
  </si>
  <si>
    <t>Zabezpečenie podkaldov pre projekčné práce plánovaných investičných akcii v bežnom plánovacom období a pre výhľadové obdobie a záverečné odovzdanie realizovaných stavieb</t>
  </si>
  <si>
    <r>
      <t xml:space="preserve">Percentuálny pomer medzi celkovými plánovaními a celkovými skutočnými nákladmi začatých, realizovaných a odovzadných stavieb </t>
    </r>
    <r>
      <rPr>
        <i/>
        <u/>
        <sz val="8"/>
        <rFont val="Arial CE"/>
        <charset val="238"/>
      </rPr>
      <t xml:space="preserve">(Pozn.: ak skutočná hodnota v %-ách je menšia ako plánovaná hodnota, to znamená, že po vykonaní verejného obstarávania zmluvné ceny boli nižšie ako predpokladaná honota zákazky. Toto platí aj opačne.) </t>
    </r>
    <r>
      <rPr>
        <sz val="8"/>
        <rFont val="Arial CE"/>
        <charset val="238"/>
      </rPr>
      <t xml:space="preserve">  </t>
    </r>
  </si>
  <si>
    <t>Počet geometrických plánov a dĺžka vytýčených merných jednotiek</t>
  </si>
  <si>
    <t>1.8</t>
  </si>
  <si>
    <t>Bc. Erika Szabová - vedúca referátu</t>
  </si>
  <si>
    <t>Splácanie úrokov...</t>
  </si>
  <si>
    <t xml:space="preserve">Počet vykonaných hodnotení , monitoringov programového rozpočtu za rok </t>
  </si>
  <si>
    <t>Áno</t>
  </si>
  <si>
    <t>Spolu finančné operácie</t>
  </si>
  <si>
    <t>Splátky úverov (VÚB,Prima)</t>
  </si>
  <si>
    <t>ŠFRB</t>
  </si>
  <si>
    <t>Pripraviť rozpočet na schválenie pre MZ do konca kalendárneho roka</t>
  </si>
  <si>
    <t>Vypracovanie záverečného účtu mesta a jeho predloženie MZ v zákonom stanovenej lehote</t>
  </si>
  <si>
    <t>Vypracovanie výročnej správy mesta a jej predloženie MZ v zákonom stanovenej lehote</t>
  </si>
  <si>
    <t>Oddelenie ekonomiky a majetku mesta, Referát ekonomiky</t>
  </si>
  <si>
    <t>Členstvo v organizáciách a združeniach</t>
  </si>
  <si>
    <t>Členské príspevky</t>
  </si>
  <si>
    <t>Počet organizácií a združení, v ktorých je mesto členom</t>
  </si>
  <si>
    <t>Zabezpečiť účasť mesta v regionálnych organizáciách a združeniach</t>
  </si>
  <si>
    <t>Zabezpečiť účasť mesta v celoštátnych organizáciách a združeniach</t>
  </si>
  <si>
    <t>4.4</t>
  </si>
  <si>
    <t xml:space="preserve">Zabezpečiť pre občanov službu prideľovania súpisného čísla </t>
  </si>
  <si>
    <t>max. 30 dní</t>
  </si>
  <si>
    <t>Rozšíriť sieť kvalitných miestnych komunikácií v meste</t>
  </si>
  <si>
    <t>Plocha obnovených komunikácií za rok v m2</t>
  </si>
  <si>
    <t>PD</t>
  </si>
  <si>
    <t>8</t>
  </si>
  <si>
    <t>Vzdelávanie</t>
  </si>
  <si>
    <t>Materské školy</t>
  </si>
  <si>
    <t>Helena Kecskemétiová - riaditeľka MŠ</t>
  </si>
  <si>
    <t>Príjmy</t>
  </si>
  <si>
    <t>Druh príjmu</t>
  </si>
  <si>
    <t>Spolu bežné príjmy</t>
  </si>
  <si>
    <t>Cieľ č.1</t>
  </si>
  <si>
    <t>Dosiahnuť čo najvyššiu kvalitu výchovných a vzdelávacích služieb v materskej škole</t>
  </si>
  <si>
    <t>Počet tried v MŠ</t>
  </si>
  <si>
    <t>Počet detí navštevujúcich MŠ</t>
  </si>
  <si>
    <t>Počet kvalifikovaných pedagogických zamestnancov</t>
  </si>
  <si>
    <t>17</t>
  </si>
  <si>
    <t>Komentár</t>
  </si>
  <si>
    <t xml:space="preserve">Návrhy na opertívne riešenie nedostatkov </t>
  </si>
  <si>
    <t>Naďalej sa zúčastňovať odborných seminárov a školení na základe vypracovaného plánu kontinuálneho vzdelávania.</t>
  </si>
  <si>
    <t>Cieľ č.2</t>
  </si>
  <si>
    <t>Zabezpečiť transparentné riadenie MŠ</t>
  </si>
  <si>
    <t>Počet porád zvolaných riaditeľkou pre zamestnacov MŠ</t>
  </si>
  <si>
    <t>10</t>
  </si>
  <si>
    <t>Cieľ č.4</t>
  </si>
  <si>
    <t>Zabezpečiť sponzorskú činnosť pre materskú školu</t>
  </si>
  <si>
    <t>Počet vypracovaných projektov</t>
  </si>
  <si>
    <t>Cieľ č.5</t>
  </si>
  <si>
    <t>Počet vystúpení detí v meste na rôznych podujatiach</t>
  </si>
  <si>
    <t>Cieľ č.6</t>
  </si>
  <si>
    <t>Aj naďalej zabezpečovať výmenu skúseností s partnerskými školami zo zahraničia.</t>
  </si>
  <si>
    <t>Školské stravovanie</t>
  </si>
  <si>
    <t>Režijné náklady</t>
  </si>
  <si>
    <t>Zabezpečiť kvalitné a dostupné stravovanie v školskej jedálni pri MŠ</t>
  </si>
  <si>
    <t>rozpočtová organizácia bez právnej subjektivity</t>
  </si>
  <si>
    <t>8.4</t>
  </si>
  <si>
    <t xml:space="preserve"> ŠJ Materská škola - Óvoda  Daxnerova</t>
  </si>
  <si>
    <t>Antalová Emese, vedúca ŠJ</t>
  </si>
  <si>
    <t>Upravený rozpočet spolu</t>
  </si>
  <si>
    <t xml:space="preserve">                                                                                                                   </t>
  </si>
  <si>
    <t>Zabezpečiť spoluprácu s inými inštitúciami</t>
  </si>
  <si>
    <t>8.6</t>
  </si>
  <si>
    <t>Školský úrad</t>
  </si>
  <si>
    <t>2. Finančné plnenie</t>
  </si>
  <si>
    <t>3. Programové plnenie</t>
  </si>
  <si>
    <t>Cieľ</t>
  </si>
  <si>
    <t>Zabezpečovať prenesený výkon štátnej správy na úseku školstva</t>
  </si>
  <si>
    <t>Počet pravidelne realizovaných odborno-pedagogických aktivít</t>
  </si>
  <si>
    <t>Riešiť aktuálne problémy škôl a školských zariadení v zriaďovateľskej pôsobnosti mesta</t>
  </si>
  <si>
    <t>Počet nepravidelne realizovaných aktivít na základe aktuálneho rozhodnutia mesta</t>
  </si>
  <si>
    <t>Účasť na zasadnutiach komisie školstva, priestupkovej komisie</t>
  </si>
  <si>
    <t>Návrhy na operatívne riešenie nedostatkov</t>
  </si>
  <si>
    <t>Podporná činnosť</t>
  </si>
  <si>
    <t>13.2</t>
  </si>
  <si>
    <t>Spoločný obecný úrad</t>
  </si>
  <si>
    <t>prednostaMsÚ</t>
  </si>
  <si>
    <t>, vedúci oddelenia školstva, vedúci referátu stavebného poriadku</t>
  </si>
  <si>
    <t>Zabezpečiť kvalitné fungovanie spoločného obecného úradu a delegovanie kompetencií v súlade s právnou úpravou pracovníkmi na vysokej odbornej a osobnostnej úrovni</t>
  </si>
  <si>
    <t>Vedenie personálnej a mzdovej agendy zamestnancov škôl a školských zariadení v zriaďovateľskej pôsobnosti mesta a obcí v rámci SPOcÚ</t>
  </si>
  <si>
    <t>Vedenie účtovnej agendy škôl a školských zariadení v zriaďovateľskej pôsobnosti mesta</t>
  </si>
  <si>
    <t>Zabezpečiť efektívny a kvalitný výkon rozhodovacej činnosti v oblasti stavebného poriadku – prenesená kompetencia</t>
  </si>
  <si>
    <t>Počet potencionálnych žiadateľov</t>
  </si>
  <si>
    <t>Zabezpečiť efektívny a kvalitný výkon rozhodovacej činnosti pri výkone pôsobnosti špec. stav. úradu pre miestne komunikácie a účelové komunikácie – prenesená kompetencia</t>
  </si>
  <si>
    <t>Počet prijatých podnetov a vykonaných kontrol (stavebných dohľadov)</t>
  </si>
  <si>
    <t>11.3</t>
  </si>
  <si>
    <t>Prostredie pre život</t>
  </si>
  <si>
    <t xml:space="preserve">Rut. a štand. údržba </t>
  </si>
  <si>
    <t xml:space="preserve">Operatívne riešenie vzniknutých potrieb a požiadaviek občanov </t>
  </si>
  <si>
    <t>Percento uspokojenýh požiadviek občanov z celkového počtu vznesených požiadaviek</t>
  </si>
  <si>
    <t>11.4</t>
  </si>
  <si>
    <t>Ochrana prírody a krajiny</t>
  </si>
  <si>
    <t>Zachovanie zelene v meste cielenou reguláciou výrubu drevín</t>
  </si>
  <si>
    <t>13.1</t>
  </si>
  <si>
    <t>Mestský úrad</t>
  </si>
  <si>
    <t>Zabezpečiť kvalitné fungovanie mestského úradu a vybavovanie záležitostí občanov v súlade s právnou úpravou pracovníkmi na vysokej odbornej a osobnostnej úrovni</t>
  </si>
  <si>
    <t xml:space="preserve">Počet sťažností na postup zamestnancov MsÚ
od občanov
</t>
  </si>
  <si>
    <t>Zlepšiť úroveň čistoty a poriadku na verejných priestranstvách v meste</t>
  </si>
  <si>
    <t>Celková plocha miestnych komunikácií udržiavaných UoZ v km</t>
  </si>
  <si>
    <t>Transfer</t>
  </si>
  <si>
    <t>11.1</t>
  </si>
  <si>
    <t>Šport</t>
  </si>
  <si>
    <t>9.1</t>
  </si>
  <si>
    <t>Podpora športových aktivít</t>
  </si>
  <si>
    <t>FTC, Komisia športu a mládeže</t>
  </si>
  <si>
    <t>Komisia športu a mládeže</t>
  </si>
  <si>
    <t>Počet zorganizovaných športových podujatí za rok</t>
  </si>
  <si>
    <t>13.3</t>
  </si>
  <si>
    <t>Realizácia národných projektov</t>
  </si>
  <si>
    <t>Zapájať sa do národných projektov smerujúcich k zvýšeniu zamestnanosti a sociálnych istôt občanov mesta</t>
  </si>
  <si>
    <t>Počet osôb zainteresovaných do projektov implementovaných mestom</t>
  </si>
  <si>
    <t>5.1</t>
  </si>
  <si>
    <t xml:space="preserve">Mestská polícia </t>
  </si>
  <si>
    <t>Bc. Pavel Baláž, náčelník MsP</t>
  </si>
  <si>
    <t>Minimalizovať protispoločenskú činnosť aktívnym prístupom hliadok mestskej polície</t>
  </si>
  <si>
    <t>Celkový počet príslušníkov MsP</t>
  </si>
  <si>
    <t>Celkový počet prípadov</t>
  </si>
  <si>
    <t>Počet priestupkov</t>
  </si>
  <si>
    <t>Počet porušení VZN</t>
  </si>
  <si>
    <t>Počet uložených pokút</t>
  </si>
  <si>
    <t>Počet napomenutí</t>
  </si>
  <si>
    <t>9</t>
  </si>
  <si>
    <t>Eliminovať vytváranie čiernych skládok</t>
  </si>
  <si>
    <t>Počet zistených páchateľov</t>
  </si>
  <si>
    <t>5.2</t>
  </si>
  <si>
    <t>Počet uskutočnených prednášok za rok</t>
  </si>
  <si>
    <t>Počet účastníkov prednášok spolu</t>
  </si>
  <si>
    <t>Počet odprednášaných hodín za rok</t>
  </si>
  <si>
    <t>Zvýšiť právne vedomie občanov mesta preventívnym pôsobním na deti a mládež, obmedziť protispoločenskú činnosť</t>
  </si>
  <si>
    <t>5.4</t>
  </si>
  <si>
    <t>Minimalizovať protispoločenskú činnosť v spolupráci s obyvateľmi mesta</t>
  </si>
  <si>
    <t>5.5</t>
  </si>
  <si>
    <t>5.3</t>
  </si>
  <si>
    <r>
      <t>%</t>
    </r>
    <r>
      <rPr>
        <sz val="8"/>
        <rFont val="Arial CE"/>
        <charset val="238"/>
      </rPr>
      <t xml:space="preserve"> objasnených protispoločenských činností, ktoré boli objasnené za pomoci kamerového systému</t>
    </r>
  </si>
  <si>
    <t>Zvýšiť pasívnu bezpečnosť mesta</t>
  </si>
  <si>
    <t>Civilná ochrana</t>
  </si>
  <si>
    <t>zástupca primátora</t>
  </si>
  <si>
    <t>Zabezpečiť ochranu obyvateľov pri mimoriadnych udalostiach</t>
  </si>
  <si>
    <t>Aktualizácia CO dokumentácie</t>
  </si>
  <si>
    <t>Zabezpečiť ochranu a prevádzkyschopný stav materiálu CO v skladoch CO</t>
  </si>
  <si>
    <t>Pravidelné ošetrovanie materiálu CO</t>
  </si>
  <si>
    <t>1x mesačne</t>
  </si>
  <si>
    <t>11 (z toho 1 dvojčíslo)</t>
  </si>
  <si>
    <t>Úradná tabuľa mesta sa aktualizuje priebežne, bez prieťahov, všetky informácie sa zverejňujú v  zmysle platnej legislatívy. K dispozícii sú dve fyzické úradné tabule, a to vo vestibule mestského úradu a na verejnom priestranstve pred mestským úradom a jedna virtuálna úradná tabuľa na web stránke mesta.</t>
  </si>
  <si>
    <t>v  tis. €</t>
  </si>
  <si>
    <t xml:space="preserve">Zabezpečit kvalitné a dostupné stravovanie </t>
  </si>
  <si>
    <t>8.4.1.</t>
  </si>
  <si>
    <t>ŠJ pri MŠ Daxnerova Fiľakovo</t>
  </si>
  <si>
    <t>8.5.</t>
  </si>
  <si>
    <t>Základná umelecká škola - Művészeti Alapiskola</t>
  </si>
  <si>
    <t>rozpočtová organizácia s právnou subjektivitou</t>
  </si>
  <si>
    <t>PhDr. Zoran Ardamica, PhD., riaditeľ školy</t>
  </si>
  <si>
    <t>Vratky</t>
  </si>
  <si>
    <t>Nájom</t>
  </si>
  <si>
    <t>Školné</t>
  </si>
  <si>
    <t>Poskytovať základné umelecké vzdelanie podľa § 17 školského zákona</t>
  </si>
  <si>
    <t>8.4.2.</t>
  </si>
  <si>
    <t>ŠJ pri MŠ Štúrova Fiľakovo</t>
  </si>
  <si>
    <t xml:space="preserve"> ŠJ Materská škola - Óvoda  Štúrova</t>
  </si>
  <si>
    <t>Agneša Magová, vedúca ŠJ</t>
  </si>
  <si>
    <t>Zvýšiť atraktívnosť stravovania v školskej MŠ</t>
  </si>
  <si>
    <t xml:space="preserve">Zabezpečiť v meste široké spektrum športových aktivít pre deti , mládež i 
dospelých
</t>
  </si>
  <si>
    <t xml:space="preserve">Áno </t>
  </si>
  <si>
    <t>Verejnoprospešné služby</t>
  </si>
  <si>
    <t>Nakladanie so zmesovým KO</t>
  </si>
  <si>
    <t>Poskytovanie transferov</t>
  </si>
  <si>
    <t>12x</t>
  </si>
  <si>
    <t>Výdavky/program</t>
  </si>
  <si>
    <t>6.2</t>
  </si>
  <si>
    <t>6.3</t>
  </si>
  <si>
    <t>6.4</t>
  </si>
  <si>
    <t>6.5</t>
  </si>
  <si>
    <t>6.6</t>
  </si>
  <si>
    <t>6.7</t>
  </si>
  <si>
    <t>Nakladanie so separovaným KO</t>
  </si>
  <si>
    <t>Mechanizácia, doprava, údržba</t>
  </si>
  <si>
    <t>Včasné ykonanie všetkých zápisov do registra evidencie obyvateľov</t>
  </si>
  <si>
    <t>Kapitálový transfer</t>
  </si>
  <si>
    <t>Verejnoprospešné služby spolu</t>
  </si>
  <si>
    <t>ZŠ Štefana Koháriho II.s VJM - II. Koháry István Alapiskola, Mládežnícka 7, Fiľakovo</t>
  </si>
  <si>
    <t>8.2.</t>
  </si>
  <si>
    <t>Základné školy</t>
  </si>
  <si>
    <t>8.2.1</t>
  </si>
  <si>
    <t>Výchovno-vzdelávací proces</t>
  </si>
  <si>
    <t>Mgr. Roland Bozó, riaditeľ školy</t>
  </si>
  <si>
    <t>Granty</t>
  </si>
  <si>
    <t>Zabezpečiť vysokú kvalitu a úroveň základného vzdelania žiakov koly ako predpoklad pre ďalšie vzdelávanie</t>
  </si>
  <si>
    <t>% kvalifikovanosti pedagogických zamestnancov</t>
  </si>
  <si>
    <t>% úspešnosti prijatých žiakov na stredné školy</t>
  </si>
  <si>
    <t>% prospievajúcich žiakov</t>
  </si>
  <si>
    <t>98</t>
  </si>
  <si>
    <t>Základná škola , Školská 1, Fiľakovo</t>
  </si>
  <si>
    <t>Mgr. Štefan Ujpál, riaditeľ školy</t>
  </si>
  <si>
    <t>Základná škola  Lajosa Mocsáryho s VJM, Farská Lúka 64/B, Fiľakovo</t>
  </si>
  <si>
    <t>Základná škola, Farská Lúka 64/A, Fiľakovo</t>
  </si>
  <si>
    <t>93</t>
  </si>
  <si>
    <t>žiadne</t>
  </si>
  <si>
    <t>8.1</t>
  </si>
  <si>
    <t>Materská škola - Óvoda Štúrova Fiľakovo</t>
  </si>
  <si>
    <t>8.1.2.</t>
  </si>
  <si>
    <t>Materská škola - Óvoda,  Štúrova 1, Fiľakovo</t>
  </si>
  <si>
    <t>8.1.1.</t>
  </si>
  <si>
    <t>Materská škola - Óvoda Daxnerova Fiľakovo</t>
  </si>
  <si>
    <t>Materská škola - Óvoda,  Daxnerova, Fiľakovo</t>
  </si>
  <si>
    <t>Mgr. Danica Vargová - riaditeľka MŠ</t>
  </si>
  <si>
    <t>ŠJ pri ZŠ FL 64/A, Fiľakovo</t>
  </si>
  <si>
    <t>počet stravníkov - našich žiakov</t>
  </si>
  <si>
    <t>30</t>
  </si>
  <si>
    <t>ŠJ pri ZŠ Školská 1, Fiľakovo</t>
  </si>
  <si>
    <t>Základná škola, Školská 1, Fiľakovo</t>
  </si>
  <si>
    <t xml:space="preserve">rozpočtová organizácia </t>
  </si>
  <si>
    <t>bez opatrení</t>
  </si>
  <si>
    <t>Zabezpečiť voľno-časové  aktivity detí v popoludňajších hodinách v oddychovej, relaxačnej a záujmovej oblasti a prípravu detí na vyučovanie</t>
  </si>
  <si>
    <t>celkový počet žiakov v ŠKD</t>
  </si>
  <si>
    <t>8.5</t>
  </si>
  <si>
    <t>Záujmové vzdelávanie</t>
  </si>
  <si>
    <t>ŠKD pri ZŠ Školská 1, Fiľakovo</t>
  </si>
  <si>
    <t>ŠKD pri ZŠ Lajosa Mocsáryho s VJM, Farská Lúka 64/B, Fiľakovo</t>
  </si>
  <si>
    <t>ŠKD Základná škola  Lajosa Mocsáryho s VJM, Farská Lúka 64/B, Fiľakovo</t>
  </si>
  <si>
    <t>Zabezpečiť kvalitné a širokospektrálne vzdelávanie a výchovu v oblasti voľnočasových aktívít poskytovaním príspevku na tieto aktivity</t>
  </si>
  <si>
    <t>ŠKD pri ZŠ Farská lúka 64/A, Fiľakovo</t>
  </si>
  <si>
    <t>ŠJ pri ZŠ... Mládežnícka 7, Fiľakovo</t>
  </si>
  <si>
    <t>Mgr. Roland Bozó, riaditeľ ZŠ</t>
  </si>
  <si>
    <t>z toho deti</t>
  </si>
  <si>
    <t>z toho dospelí</t>
  </si>
  <si>
    <t>ŠKD pri ZŠ ...Mládežnícka 7, Fiľakovo</t>
  </si>
  <si>
    <t>Počet zamestnancov zaraďovaných do jednotlivých platových tried</t>
  </si>
  <si>
    <t>Neformálne vzdelávanie pre deti a mládež</t>
  </si>
  <si>
    <t>ZŠ Štefana Koháriho II. s VJM - II. Koháry István Alapiskola, Mládežnícka 7, Fiľakovo</t>
  </si>
  <si>
    <t>rozpočtová organizácia</t>
  </si>
  <si>
    <t xml:space="preserve">Zabezpečiť mimoškolské aktivity pre žiakov našej školy
</t>
  </si>
  <si>
    <t>Počet krúžkov</t>
  </si>
  <si>
    <t>Počet žiakov školy využívajúcich mimoškolské aktivity</t>
  </si>
  <si>
    <t>Nie sú.</t>
  </si>
  <si>
    <t>Podpora školskej dochádzky</t>
  </si>
  <si>
    <t>Podporovať školskú dochádzku detí z okolitých obcí poskytovaním príspevku na dopravu žiakov</t>
  </si>
  <si>
    <t>Počet dochádzajúcich detí z obcí</t>
  </si>
  <si>
    <t>% žiakov školy využívajúcich mimoškolské aktivity</t>
  </si>
  <si>
    <t>8.7</t>
  </si>
  <si>
    <t>90</t>
  </si>
  <si>
    <t>95%</t>
  </si>
  <si>
    <t>Mgr. Štefan Ujpál, riaditeľ ZŠ</t>
  </si>
  <si>
    <t>Kultúra a spoločenské aktivity</t>
  </si>
  <si>
    <t>10.1</t>
  </si>
  <si>
    <t>Mgr. Andrea Illés Kósik</t>
  </si>
  <si>
    <t>pravidelné poskytovanie transferu pre MsKS Fiľakovo</t>
  </si>
  <si>
    <t>Kultúra v meste (činnosť MsKS)</t>
  </si>
  <si>
    <t>10.2</t>
  </si>
  <si>
    <t>Knižnica</t>
  </si>
  <si>
    <t>10.3</t>
  </si>
  <si>
    <t>HMF Fiľakovo</t>
  </si>
  <si>
    <t>10.4</t>
  </si>
  <si>
    <t>10.5</t>
  </si>
  <si>
    <t>pravidelné poskytovanie transferu pre HMF Fiľakovo</t>
  </si>
  <si>
    <t>MsKS Fiľakovo</t>
  </si>
  <si>
    <t>Podpora kultúrny a spoločenských aktivít vykonávaných o.z.</t>
  </si>
  <si>
    <t>Primátor mesta, Mestské zastupiteľstvo, Mestská rada</t>
  </si>
  <si>
    <t xml:space="preserve">Podporiť pestrosť produkovanej kultúry v meste a činnosť občianskych združení
</t>
  </si>
  <si>
    <t>Počet podporených žiadateľov za rok</t>
  </si>
  <si>
    <t>Počet odozdaných projektov pre realizáciu stavieb za bežné plánovacie obdobie a výhľadové obdobie</t>
  </si>
  <si>
    <t>Zasielanie informácií o rozpočte mesta do rozpočtového informačného systému samosprávy (RIS SAM) zákonom stanovenej lehote</t>
  </si>
  <si>
    <t>Zabezpečiť pravidelnú aktualizáciu stránok</t>
  </si>
  <si>
    <t>Služby</t>
  </si>
  <si>
    <t>Správna aplikácia normatívnych právnych aktov v činnosti samosprávy</t>
  </si>
  <si>
    <t>Počet zistených čiernych skládok</t>
  </si>
  <si>
    <t>Počet fotopascí</t>
  </si>
  <si>
    <t>Počet novoinštalovaných kamier</t>
  </si>
  <si>
    <t>Mzdy a platy</t>
  </si>
  <si>
    <t>,</t>
  </si>
  <si>
    <t>Cestovné žiakov</t>
  </si>
  <si>
    <t>dopravné</t>
  </si>
  <si>
    <t>Počet TSP a TP</t>
  </si>
  <si>
    <t>Počet zamestnancov KC</t>
  </si>
  <si>
    <t>Terénna sociálna práca v meste (NP)a Komunitné centrum</t>
  </si>
  <si>
    <t>Na základe vyhlásených výziev</t>
  </si>
  <si>
    <t>NTIC</t>
  </si>
  <si>
    <t>Dosiahnuť čo najvyššiu kvalitu vých. a vzdel. služieb</t>
  </si>
  <si>
    <t>Pokračovať aj naďalej v transparentnom riadení MŠ</t>
  </si>
  <si>
    <t>Cieľ.č.3</t>
  </si>
  <si>
    <t>Porovnanie plánovaných a dosiahnutých výstupov a výsledkov, vrátane posúdenia prípadného nerovnomerného vecného plnenia vo vzťahu k vynaloženým výdavkom</t>
  </si>
  <si>
    <t>školné</t>
  </si>
  <si>
    <t>počet detí  stravovaných v ŠJ pri MŠ</t>
  </si>
  <si>
    <t>Zabezpečit kvalitné a dostupné stravovanie v školských zariadeniach pri MŠ</t>
  </si>
  <si>
    <t>Vedenie mesta</t>
  </si>
  <si>
    <t>Mgr. Attila Agócs, PhD., kancelária primátora mesta</t>
  </si>
  <si>
    <t xml:space="preserve">Zabezpečiť transparentné riadenie mesta </t>
  </si>
  <si>
    <t>Strategické plánovanie</t>
  </si>
  <si>
    <t>Stanoviská k predpokladaným investičným zámerom, zmenám funkčného využívania v zmysle platného Územného plánu mesta</t>
  </si>
  <si>
    <t>Pravidelné konuzulácie s investormi o ÚP</t>
  </si>
  <si>
    <t>Realizovanie investičných činností, rozvojových projektov na území mesta v súlade s ÚP</t>
  </si>
  <si>
    <t>Včasná príprava zmien a doplnov ÚP podľa reálnch požiadaviek</t>
  </si>
  <si>
    <t>1.4</t>
  </si>
  <si>
    <t>20 / 100 %</t>
  </si>
  <si>
    <t>Zabezpečiť efektívnu prípravu odborných podkladov realizovaním investičným akciam mesta a výber dodávateľa pre konkrétne stavby</t>
  </si>
  <si>
    <t>6 / 12</t>
  </si>
  <si>
    <t>Rozpočtovníctvo a audit</t>
  </si>
  <si>
    <t>2/2</t>
  </si>
  <si>
    <t xml:space="preserve">Zabezpečiť plynulý priebeh financovania úloh, potrieb a funkcií mesta v príslušnom roku,  
zabezpečiť vedenie účtovníctva v súlade so zákonom o účtovníctve a zabezpečiť dôslednú a nezávislú kontrolu hospodárenia a vedenia účtovníctva mesta Fiľakovo
</t>
  </si>
  <si>
    <t>Počet zrealizovaných audítorských kontrol za rok</t>
  </si>
  <si>
    <t>Počet audítorských konzultácií za rok</t>
  </si>
  <si>
    <t>Správa daní a poplatkov</t>
  </si>
  <si>
    <t>Zabezpečiť efektívne plnenie rozpočtu daní z nehnuteľnosti a ostatných miestnych daní za špeciálne služby</t>
  </si>
  <si>
    <t>Počet vydaných rozhodnutí - daň z nehnutľnosti pre FO</t>
  </si>
  <si>
    <t>Počet vydaných rozhodnutí - daň z nehnutľnosti pre PO</t>
  </si>
  <si>
    <t>Počet psov na území mesta</t>
  </si>
  <si>
    <t>Počet odchytených psov</t>
  </si>
  <si>
    <t>Počet ubytovaných</t>
  </si>
  <si>
    <t xml:space="preserve">Počet prenocovaní </t>
  </si>
  <si>
    <t>% poklesu stavu nedoplatkov evidovaných k 31.12. pred.r.</t>
  </si>
  <si>
    <t>% plnenia príjmu z DzN</t>
  </si>
  <si>
    <t>% plnenia príjmu z dane za psa</t>
  </si>
  <si>
    <t>% plnenia príjmu z dane za užívanie VP</t>
  </si>
  <si>
    <t>Počet poplatníkov KO a DSO</t>
  </si>
  <si>
    <t>miestneho poplatku za KO a DSOdaní z nehnuteľnosti a ostatných miestnych daní za špeciálne služby</t>
  </si>
  <si>
    <t>% plnenia príjmu z poplatku za KO a DSO</t>
  </si>
  <si>
    <t>Plnenie príjmu z poplatkuý za KO a DSO</t>
  </si>
  <si>
    <t>Znalecké a poradenské služby</t>
  </si>
  <si>
    <t>JUDr. Norbert Gecso, vedúci oddelenia</t>
  </si>
  <si>
    <t xml:space="preserve">Zabezpečiť kvalifikované odborné znalecké a poradenské služby </t>
  </si>
  <si>
    <t>Zabezpečiť správnych chod samosprávnych funkcií a preneseného výkonu štátnej správy prostredníctvom právneho poradenstva</t>
  </si>
  <si>
    <t>Počet poskytnutých konzultačných a poradenských hodín</t>
  </si>
  <si>
    <t>20 hodín</t>
  </si>
  <si>
    <t>Zabezpečiť aktívnu propagáciu mesta prostredníctvom prezentácie činnosti samosprávy</t>
  </si>
  <si>
    <t>Počet druhov propagačného materiálu od NTIC</t>
  </si>
  <si>
    <t xml:space="preserve">Počet dvojjazyčných tlačových správ v mestských novinách Fiľakovské zvesti - vydávaných MsÚ Fiľakovo resp. samosprávou mesta </t>
  </si>
  <si>
    <t>Počet tlačových správ v regionálnych médiách, printové aj webové výstupy v slovenských a maďarských médiách</t>
  </si>
  <si>
    <t>Počet príspevkov publikovaných v médiách s celoštátnou pôsobnosťou</t>
  </si>
  <si>
    <t>Počet reportáží v regionálnych televíziách</t>
  </si>
  <si>
    <t>Kontrola aktuálnosti internetovej stránky mesta za mesiac</t>
  </si>
  <si>
    <t>Tvorba databázy fotodokumentácií v oblastiach: kultúra, výstavba, projekty, zo života mesta</t>
  </si>
  <si>
    <t>Facobook komunikácia</t>
  </si>
  <si>
    <t>Tlačové besedy</t>
  </si>
  <si>
    <t>Občianske fóra</t>
  </si>
  <si>
    <t>Reprezentačné stretnutia</t>
  </si>
  <si>
    <t>2.2</t>
  </si>
  <si>
    <t>Regionálna, národná a medzinárodná spolupráca</t>
  </si>
  <si>
    <t>Odd.výstavby, ŽP a stratégie rozvoja, Referát stratégie a rozvoja; Odd. školstva, kultúry a športu</t>
  </si>
  <si>
    <t>2.3</t>
  </si>
  <si>
    <t>Zabezpečiť transparentné riadenie mesta</t>
  </si>
  <si>
    <t>Denný priemerný počet jedinečných prístupov</t>
  </si>
  <si>
    <t>Oddelenie vnútornej správy, Kancelária primátora mesta</t>
  </si>
  <si>
    <t>Ročný počet pracovných porád na vyhodnotenie riešení podnetov CITY MONITORU (primátor, zástupca primátora, náčelník MsP, hlavný kontrolór) do 15 dní po ukončení štvrťroka</t>
  </si>
  <si>
    <t>3.2</t>
  </si>
  <si>
    <t>Priemerný počet zasadnutí komisií MZ za rok</t>
  </si>
  <si>
    <t>Počet plánovaných zasadnutí MR za rok</t>
  </si>
  <si>
    <t>Počet plánovaných zasadnutí MZ za rok</t>
  </si>
  <si>
    <t>Lehota na vydanie rozhodnutia o pridelení súpisného čísla</t>
  </si>
  <si>
    <t>3.3</t>
  </si>
  <si>
    <t>Odd. vnútornej správy, Odd. ekonomiky a majetku mesta</t>
  </si>
  <si>
    <t>JUDr. Norbert Gecso - vedúci odd. VS, Ing. Zoltán Varga, vedúci odd. EaMM</t>
  </si>
  <si>
    <t>Zabezpečiť hospodárne a účelné nakladanie s nehnuteľným  majetkom mesta</t>
  </si>
  <si>
    <t>Počet prenajatých nových bytov</t>
  </si>
  <si>
    <t>3.4</t>
  </si>
  <si>
    <t>Majetkovoprávne vysporiadanie a správa nehnuteľností vo vlastníctve mesta</t>
  </si>
  <si>
    <t>3.6</t>
  </si>
  <si>
    <t>Počet odovzdaných - vybavených záznamov do registratúrneho strediska</t>
  </si>
  <si>
    <t>Počet spravovaných serverov</t>
  </si>
  <si>
    <t>Počet spravovaných PC</t>
  </si>
  <si>
    <t>3.7</t>
  </si>
  <si>
    <t>640</t>
  </si>
  <si>
    <t xml:space="preserve">Zabezpečiť chránené informačné prostredie pre zamestnancov mesta </t>
  </si>
  <si>
    <t>Počet vážnych bezpečnostných incidentov</t>
  </si>
  <si>
    <t>3.8</t>
  </si>
  <si>
    <t>Úroky</t>
  </si>
  <si>
    <t>Mesto Fiľakovo pri ukladaní pokút vždy vychádza z objektívneho posúdenia stavu veci, výška pokút korešponduje s charakterom priestupku, prípadne recidívou páchateľa, nazaplatené pokuty sú priebežne vymáhané prostredníctvom exekučného konania</t>
  </si>
  <si>
    <t>Odovzdávanie záznamov do predarchívnej starostlivosti sa v prevažnej miere uskutočňuje priebežne, podľa potrieb jednotlivých referátov mestského úradu, pričom aj ostatné aktivity sa plnia podľa plánu.</t>
  </si>
  <si>
    <t>Bez komentára.</t>
  </si>
  <si>
    <t>Splácanie úveru</t>
  </si>
  <si>
    <t>Čas potrebný na vydanie licencie na prevádzku výherných prístrojov pri úplných žiadostiach</t>
  </si>
  <si>
    <t>Počet prevádzok a obchodov</t>
  </si>
  <si>
    <t>Odd. ekonomiky a majetku mesta – referát miestnych daní a majetku mesta</t>
  </si>
  <si>
    <t>Ing. Zoltán Varga, vedúci oddelenia</t>
  </si>
  <si>
    <t>Predpokladaný počet všetkých občianskych obradov (sobáše, uvítanie do života, pohreby, oslavy jubilantov)</t>
  </si>
  <si>
    <t>Požiarna ochrana</t>
  </si>
  <si>
    <t>Počet cvičení uskutočnených DHZM</t>
  </si>
  <si>
    <t>Vrátenie fin.zábezpeky</t>
  </si>
  <si>
    <t>áno (FB)</t>
  </si>
  <si>
    <t xml:space="preserve">áno </t>
  </si>
  <si>
    <t>7.1</t>
  </si>
  <si>
    <t>Miestne komunikácie</t>
  </si>
  <si>
    <t>Výstavba a rekonštrukcia MK</t>
  </si>
  <si>
    <t>Udržať a obnoviť pracovné návkyky nezamestnaných v meste</t>
  </si>
  <si>
    <t>Počet aktivovaných nezamestnaných v meste (aritmetický priemer na základe jednotlivých mesiacoch)</t>
  </si>
  <si>
    <t>Vynútené akcie</t>
  </si>
  <si>
    <t>Zabezpečiť efektívny a kvalitný výkon rozhodovacej činnosti v oblasti stavebného poriadku  - prenesená kompetencia</t>
  </si>
  <si>
    <t>Zabezpečiť efektívny a kvalitný výkon rozhodovacej činnosti pri výkone pôsobnosti špeciálneho stavebného úradu pre miestne komunikácie a účelové komunikácie – prenesená kompetencia</t>
  </si>
  <si>
    <t>Počet prijatých podnetov a vykonaných kontrol</t>
  </si>
  <si>
    <t>Dĺžka vybavenia podnetu v dňoch</t>
  </si>
  <si>
    <t>Zabezpečiť efektívny a kvalitný výkon na úseku stavebného poriadku – originálne kompetencie mesta</t>
  </si>
  <si>
    <t>Počet potenciálnych žiadateľov</t>
  </si>
  <si>
    <t>Počet drevín na náhradnú výsadbu</t>
  </si>
  <si>
    <t xml:space="preserve">Percento vydaných povolení na výrub drevín </t>
  </si>
  <si>
    <t>11.2</t>
  </si>
  <si>
    <t>Územné a stavebné konanie</t>
  </si>
  <si>
    <t>Aktivačná činnosť, MOS</t>
  </si>
  <si>
    <t>9.2</t>
  </si>
  <si>
    <t>Prevádzka športového areálu a ihrísk (VPS)</t>
  </si>
  <si>
    <t>Rekonštrukcie a modern.</t>
  </si>
  <si>
    <t xml:space="preserve">Vytvárať podmienky na zabezpečenie rozvoja telesnej kultúry a športu, zvlášť na úseku rozvoja mládežníckeho športu
</t>
  </si>
  <si>
    <t>Poukázanie príspevku na činnosť príspevkovej organizácie</t>
  </si>
  <si>
    <t>VPS Fiľakovo</t>
  </si>
  <si>
    <t>Pravidelné zasielanie transferu pre o.z. FTC Fiľakovo</t>
  </si>
  <si>
    <t>Zabezpečiť výmenu inovatívnych riešení v rôznych oblastiach života samosprávy</t>
  </si>
  <si>
    <t>500</t>
  </si>
  <si>
    <t>Predpokladaný počet prípadov protiprávneho konania objasnených pomocou spolupráce polície s občanmi</t>
  </si>
  <si>
    <t>Zabezpečiť ochranu majetku mesta</t>
  </si>
  <si>
    <t>Počet chránených objektov v meste</t>
  </si>
  <si>
    <t>% úspešnosti ich ochrany</t>
  </si>
  <si>
    <t>100</t>
  </si>
  <si>
    <t>80</t>
  </si>
  <si>
    <t xml:space="preserve">Bezpečnosť </t>
  </si>
  <si>
    <t>Verejný poriadok a bezpečnosť (Mestská polícia)</t>
  </si>
  <si>
    <t>Miestna občianska poriadková služba (MOPS)</t>
  </si>
  <si>
    <t>Bc. Pavel Baláž, náčelník MsP; PhDr. Andrea Mágyelová, prednostka MsÚ</t>
  </si>
  <si>
    <t xml:space="preserve">Komplexné poskytovanie miestnej občianskej poriadkovej služby v obciach s prítomnosťou MRK </t>
  </si>
  <si>
    <t xml:space="preserve"> Počet osôb zamestnaných na zabezpečenie asistenčných služieb v obciach s prítomnosťou MRK </t>
  </si>
  <si>
    <t xml:space="preserve"> Počet osôb zamestnaných na zabezpečenie asistenčných služieb v obciach s prítomnosťou MRK - príslušník MRK</t>
  </si>
  <si>
    <t>7</t>
  </si>
  <si>
    <t>Celkový počet prevádzkovaných kamier v meste spolu</t>
  </si>
  <si>
    <t>Počet otočných/statických kamier z celkového počtu</t>
  </si>
  <si>
    <t xml:space="preserve">Zabezpečiť plnenie úloh na úseku civilnej obrany </t>
  </si>
  <si>
    <t xml:space="preserve">Sledovanie legislatívnych zmien v oblasti civilnej obrany a aktualizácia dokumentácie v oblasti CO. </t>
  </si>
  <si>
    <t>Bezpečnosť</t>
  </si>
  <si>
    <t>Kamerový systém</t>
  </si>
  <si>
    <t>6.1.1</t>
  </si>
  <si>
    <t>6.1.2</t>
  </si>
  <si>
    <t>6.1.3</t>
  </si>
  <si>
    <t>6.1.4</t>
  </si>
  <si>
    <t>Inertná skládka</t>
  </si>
  <si>
    <t>6.1 - 6.7</t>
  </si>
  <si>
    <t>Podprogram</t>
  </si>
  <si>
    <t>Správa služovných motorových vozidiel (MsÚ)</t>
  </si>
  <si>
    <t>4.6</t>
  </si>
  <si>
    <t>Záujmové vzdelávanie (ZUŠ, ŠKD)</t>
  </si>
  <si>
    <t>8.5.0</t>
  </si>
  <si>
    <t>ZUŠ, Záhradnícka 2a, Fiľakovo</t>
  </si>
  <si>
    <t>Predkladanie materiálov (návrh VZN, návrh na vymenovanie riaditeľov, iné) do mestského zastupiteľstva</t>
  </si>
  <si>
    <t>Zabezpečiť  prezentáciu činnosti MŠ na verejnosti</t>
  </si>
  <si>
    <t>Aj v budúcnosti reagovať na všetky výzvy pre materské školy predkladané rôznymi inštitúciami na vypracovanie projektov s cieľom získať finančné prostriedky.</t>
  </si>
  <si>
    <t>Počet stretnutí s partnerskými materskými školami z Maďarska a Poľska</t>
  </si>
  <si>
    <t>Zabezpečiť výmenu skúseností z riadenia MŠ s partnerskými materskými školam</t>
  </si>
  <si>
    <t>8.4.3</t>
  </si>
  <si>
    <t>Zvýšiť atraktívnosť stravovania</t>
  </si>
  <si>
    <t>žiakov zo ZŠ s VJM</t>
  </si>
  <si>
    <t>dospelých</t>
  </si>
  <si>
    <t>8.5.1</t>
  </si>
  <si>
    <t>počet oddelení ŠKD</t>
  </si>
  <si>
    <t>Všetky dosiahnuté výstupy sú vyššie ako plánované.</t>
  </si>
  <si>
    <t>v tis. €</t>
  </si>
  <si>
    <t>Ro alebo PO</t>
  </si>
  <si>
    <t>Zabezpečiť vysokú kvalitu a úroveň základného vzdelania žiakov školy ako predpoklad pre ďalšie vzdelávanie</t>
  </si>
  <si>
    <t>% odbornosti vyučovania prim.vzd.</t>
  </si>
  <si>
    <t>% odbornosti vyučovania niž. Sek. Vzd.</t>
  </si>
  <si>
    <t>8.3</t>
  </si>
  <si>
    <t>ZŠ Farská lúka 64/A, Fiľakovo</t>
  </si>
  <si>
    <t>Podporovať školskú dochádzku detí</t>
  </si>
  <si>
    <t>Škola v prírode</t>
  </si>
  <si>
    <t>Lyžiarsky výcvik</t>
  </si>
  <si>
    <t>Učebnice</t>
  </si>
  <si>
    <t>počet detí dochádzajúcich z obcí</t>
  </si>
  <si>
    <t>počet žiakov, ktorí absolvujú školu v prírode</t>
  </si>
  <si>
    <t>počet žiakov, ktorí absolvujú lyžiarsky výcvik</t>
  </si>
  <si>
    <t>8.4.4</t>
  </si>
  <si>
    <t>Zabezpečit kvalitné stravovanie v ŠJ</t>
  </si>
  <si>
    <t>8.5.3</t>
  </si>
  <si>
    <t>ZŠ Školská 1, Fiľakovo</t>
  </si>
  <si>
    <t>Podporovať školskú dochádzku žiakov z okolitých obcí poskytovaním príspevku na dopravu žiakov</t>
  </si>
  <si>
    <t>7.2</t>
  </si>
  <si>
    <t>Oprava a údržba MK a verejnách priestranstiev (VPS)</t>
  </si>
  <si>
    <t>PO mesta Fiľakovo</t>
  </si>
  <si>
    <t>Ing. Tibor Tóith, riaditeľ VPS</t>
  </si>
  <si>
    <t>Verejnoprospešné služby mesta Fiľakovo</t>
  </si>
  <si>
    <t>Zabezpečiť kvalitu a zjazdnosť miestnych komunikácií</t>
  </si>
  <si>
    <t>Poukázanie príspevku na činnosť PO</t>
  </si>
  <si>
    <t>7.3</t>
  </si>
  <si>
    <t>Údržba cestnej a priľahlej zelene (VPS)</t>
  </si>
  <si>
    <t>Výdavky podprogramu sú zložené z pravidelných príspevkov na zabezpečenie činnosti VPS Fiľakovo. Činnosť v rámci podprogramu hodnotí v polročnej monitorovacej správe VPS Fiľakovo.</t>
  </si>
  <si>
    <t>Výdavky/Podprogram/Aktivita</t>
  </si>
  <si>
    <t>Kompostáreň</t>
  </si>
  <si>
    <t>Realizácia nových stavieb</t>
  </si>
  <si>
    <t>Správa mestského parku</t>
  </si>
  <si>
    <t>Správa tržnice</t>
  </si>
  <si>
    <t>Cintorínske služby</t>
  </si>
  <si>
    <t>Verejné osvetlenie a mestský rozhlas</t>
  </si>
  <si>
    <t>Manažment a ekonomické služby</t>
  </si>
  <si>
    <t>Finančné operácie</t>
  </si>
  <si>
    <t>Účasť na majetku</t>
  </si>
  <si>
    <t>Rekonštrukcia a modern.</t>
  </si>
  <si>
    <t xml:space="preserve">Knižnica (činnosť HMF)                                                                                                                          </t>
  </si>
  <si>
    <t xml:space="preserve">Starostlivosť o hnuteľné kultúrne dedičstvo a kultúrne pamiatky mesta (činnosť HMF)                                                                                                                          </t>
  </si>
  <si>
    <t xml:space="preserve">Novohradské turistické a informačné centrum (činnosť HMF)                                                                                                                          </t>
  </si>
  <si>
    <t>Starostlivosť o hnuteľné kultúrne dedičstvo a kultúrne pamiatky mesta (činnosť HMF)</t>
  </si>
  <si>
    <t>Jednorázová sociálna výpomoc</t>
  </si>
  <si>
    <t>Zabezpečiť dôstojné pochovanie na to odkázaných občanov mesta</t>
  </si>
  <si>
    <t>Predpokladaný počet mestom vystrojených pohrebov</t>
  </si>
  <si>
    <t>0</t>
  </si>
  <si>
    <t>12.2</t>
  </si>
  <si>
    <t>Opatrovateľská  a prepravná služba (n.o. Nezábudka)</t>
  </si>
  <si>
    <t>Počet poberateľov tejto služby je kolísavý, v tomto období pozorovať mierny nárast  žiadateľov o túto službu.</t>
  </si>
  <si>
    <t>Denný stacionár</t>
  </si>
  <si>
    <t>Rek.a modernizácia</t>
  </si>
  <si>
    <t>Zariadenie domova seniorov (n.o. Nezábudka)</t>
  </si>
  <si>
    <t>12.8</t>
  </si>
  <si>
    <t>12.5</t>
  </si>
  <si>
    <t>Dotácie pre deti (strava, škoklské potreby)</t>
  </si>
  <si>
    <t xml:space="preserve">Terénna sociálna práca </t>
  </si>
  <si>
    <t>12.7.1</t>
  </si>
  <si>
    <t>12.7</t>
  </si>
  <si>
    <t>Sociálne služby (Národné projekty)</t>
  </si>
  <si>
    <t xml:space="preserve">Aktivita </t>
  </si>
  <si>
    <t>Prednostka MsÚ, Oddelenie vnútornej správy</t>
  </si>
  <si>
    <t>PhDr. Andrea Mágyelová, prednostka MsÚ, JUDr. Norbert Gecso, vedúci oddelenia vnútornej správy</t>
  </si>
  <si>
    <t>12.7.2</t>
  </si>
  <si>
    <t>Komunitné centrum</t>
  </si>
  <si>
    <t>Naďalej zabezpečiť kvalitné školské stravovanie v materskej škole.</t>
  </si>
  <si>
    <t>Zvýšiť atraktívnosť stravovania ŠJ pri MŠ</t>
  </si>
  <si>
    <t xml:space="preserve">Počet dospelých stravníkov                </t>
  </si>
  <si>
    <t>Počet cudzích stravníkov</t>
  </si>
  <si>
    <t>8.4.5</t>
  </si>
  <si>
    <t>8.5.4</t>
  </si>
  <si>
    <t>% odbornosti vyučovania - primárne vzdelávanie</t>
  </si>
  <si>
    <t>% odbornosti vyučovania - nižšie sekundárne  vzdel.</t>
  </si>
  <si>
    <t>Počet kvalifikovaných pedag.zamestnancov</t>
  </si>
  <si>
    <t>Počet zúčastnených ped. zamestn. na kontin.vzdelávaní</t>
  </si>
  <si>
    <t>Cieľ.č.2</t>
  </si>
  <si>
    <t>Počet porád zvolaných riad. MŠ a ved.MZ</t>
  </si>
  <si>
    <t>Cieľ č. 3</t>
  </si>
  <si>
    <t>Počet inštitúcií s ktorými škola spolupracuje:CPPPaP-LC, Logopéd, ZŠ:Mocsáryho,Koháryho,63/A,Školská ul.,ZUŠ,MŠ Štúrova,PaSA-LC,VPS,Matica,Maď.dom,MsKS,Mest. knižnica,Hrad. múzeum,Geopark</t>
  </si>
  <si>
    <t>Počet organizácií 3.sektora s ktorými škola spolupracuje:OZ PRO GAUDIO,Koháryho,Skautský Zbor,OZ Csemadok,Nezábudka,Vis Vitalis</t>
  </si>
  <si>
    <t>Zabezpečiť sponzorskú činnosť pre MŠ</t>
  </si>
  <si>
    <t>Počet stretnutí s vedením rôznych závodov a miest. podnikateľov</t>
  </si>
  <si>
    <t>Zabezpečiť prezentáciu činnosti MŠ na verejnosti</t>
  </si>
  <si>
    <t>Počet vystúpení detí na rôznych podujatiach</t>
  </si>
  <si>
    <t>Počet článkov publikovaných v reg.a iných noviách</t>
  </si>
  <si>
    <t>Cieľ č. 6</t>
  </si>
  <si>
    <t>Zabezpečiť výmenu skúseností ped.zamestnancov a z riadenia s partnerskými MŠ</t>
  </si>
  <si>
    <t>Poč.stretnutí s partnerskými MŠ z Rumunska a MR</t>
  </si>
  <si>
    <t>Cieľ.č. 1</t>
  </si>
  <si>
    <t>8.5.2</t>
  </si>
  <si>
    <t>v tis.  €</t>
  </si>
  <si>
    <t xml:space="preserve">Plnenie </t>
  </si>
  <si>
    <t xml:space="preserve"> 8.2.2</t>
  </si>
  <si>
    <t>Základná škola  Lajosa Mocsáryho s VJM, Mocsáry Lajos Alapiskola, Farská Lúka 64/B, Fiľakovo</t>
  </si>
  <si>
    <t>ZŠ Lajosa Mocsáryho s VJM, Mocsáry Lajos Alapiskola, Farská Lúka 64/B, Fiľakovo</t>
  </si>
  <si>
    <t>Z prenajatých priest.</t>
  </si>
  <si>
    <t>Databáza organizácií a združení v ktorých je mesto Fiľakovo členom</t>
  </si>
  <si>
    <t>10 / 100 %</t>
  </si>
  <si>
    <t>Fin M.O.S za akcie</t>
  </si>
  <si>
    <t>Ing. arch. Erika Anderková, vedúca referátu stratégie a rozvoja,                               Bc. Klaudia Mikuš Kovácsová - hovorkyňa mesta</t>
  </si>
  <si>
    <t>-</t>
  </si>
  <si>
    <t>Umelecké predmety</t>
  </si>
  <si>
    <t xml:space="preserve">Bc. Klaudia Mikuš Kovácsová, šéfredaktorka mestských novín </t>
  </si>
  <si>
    <t>630</t>
  </si>
  <si>
    <t>% kvalifikovanosti pg.zamestnancov</t>
  </si>
  <si>
    <t>% odbornosti vyučovania</t>
  </si>
  <si>
    <t>Počet žiakov ZUŠ</t>
  </si>
  <si>
    <t>Verejné koncerty, vystúpenia</t>
  </si>
  <si>
    <t>Verejné výstavy</t>
  </si>
  <si>
    <t>Lokálne,nadregion.a celoslov.súťaže</t>
  </si>
  <si>
    <t>Medzinárodné súťaže</t>
  </si>
  <si>
    <t>340</t>
  </si>
  <si>
    <t>8.2.3</t>
  </si>
  <si>
    <t>8.2.4</t>
  </si>
  <si>
    <t>Režijné náklady+potraviny</t>
  </si>
  <si>
    <t>Poplatok za ŠKD</t>
  </si>
  <si>
    <t>% odbornosti vyučovania I. stupeň</t>
  </si>
  <si>
    <t>% odbornosti vyučovania II. stupeň</t>
  </si>
  <si>
    <t>počet učebníc, na ktoré MŠVVaŠ vyčlení fin. prostriedky</t>
  </si>
  <si>
    <t>počet zamestnancov zaraďovaných do jednotlivých plat. tried</t>
  </si>
  <si>
    <t>podľa rozhodnutia MŠVVaŠ</t>
  </si>
  <si>
    <t>Počet stravníkov - žiakov</t>
  </si>
  <si>
    <t>Počet stravníkov - dospelých</t>
  </si>
  <si>
    <t>Počet stravníkov - cudzí</t>
  </si>
  <si>
    <t>počet žiakov v 1 oddelení ŠKD</t>
  </si>
  <si>
    <t>16</t>
  </si>
  <si>
    <t>počet učebníc, na ktoré ministerstvo vyčlení fin. prostriedky</t>
  </si>
  <si>
    <t>podľa rozhodnutia ministerstva</t>
  </si>
  <si>
    <t>počet stravníkov - cudzí</t>
  </si>
  <si>
    <t>počet žiakov v  ŠKD</t>
  </si>
  <si>
    <t>škola v prírode</t>
  </si>
  <si>
    <t>lyžiarsky výcvik</t>
  </si>
  <si>
    <t>učebnice</t>
  </si>
  <si>
    <t>počet učebníc, na kt. ministerstvo vyčlení fin. prostriedky</t>
  </si>
  <si>
    <t>podľa rozhodnutia ministerstva školstva</t>
  </si>
  <si>
    <t>Splácanie úrokov</t>
  </si>
  <si>
    <t>50</t>
  </si>
  <si>
    <t>Príslušnícii boli na pracvoných poradách  pravidelne informovaní  o dosiahnutých výsledkoch až na jednotlivca, pričom príslušníci so slabšími výsledkami boli na tieto upozorňovaní.</t>
  </si>
  <si>
    <t>Stroje, prístroje a zar.</t>
  </si>
  <si>
    <t>10/27</t>
  </si>
  <si>
    <t>Zabezpečiť kvalitný prenesený výkon štátnej správy - matriky</t>
  </si>
  <si>
    <t>Zverejnenie Informácií pre občanov týkajúce sa matričnej činnosti na webovom sídle mesta</t>
  </si>
  <si>
    <t>Vypracovať a neustále aktualizovať databázu fyzických osôb u ktorých je mesto osobitným príjemcom</t>
  </si>
  <si>
    <t>Frekvencia kalendárového zberu  zmesového komunálneho odpadu v roku</t>
  </si>
  <si>
    <t>Frekvencia zberu drobného stavebného a objemného odpadu v roku</t>
  </si>
  <si>
    <t xml:space="preserve">Predpokladané ročné množstvo v „t“ vzniknutého zmesového
komunálneho odpadu 
</t>
  </si>
  <si>
    <t xml:space="preserve">Predpokladané ročné
množstvo v „t“ vzniknutého drobného stavebného odpadu 
</t>
  </si>
  <si>
    <t>Pravidelné poskytovanie transferu pre PO VPS Fiľakovo</t>
  </si>
  <si>
    <t>6.1.1.</t>
  </si>
  <si>
    <t>Zabezpečiť hospodárny zber a odvoz zmesového komunálneho odpadu rešpektujúci potreby obyvateľov mesta</t>
  </si>
  <si>
    <t>2xročne</t>
  </si>
  <si>
    <t>6.1.2.</t>
  </si>
  <si>
    <t xml:space="preserve">Zabezpečiť zber, zhromažďovanie vyseparovaných zložiek odpadov a ich odvoz na ďalšie zhodnotenie </t>
  </si>
  <si>
    <t xml:space="preserve">Zvýšiť stupeň ochrany životného prostredia
formou recyklácie odpadu
</t>
  </si>
  <si>
    <t xml:space="preserve">Frekvencia kalendárového zberu  BRKO na zberných trasách v týždňoch za rok
</t>
  </si>
  <si>
    <t>Predpokladané ročné množstvo vyseparovaného BRKO v „t“ za rok</t>
  </si>
  <si>
    <t xml:space="preserve">Predpokladané ročné množstvo vytriedených zložiek KO (papier, plast, sklo, kovy, BRKO) v „t“ za rok
</t>
  </si>
  <si>
    <t xml:space="preserve">Podiel recyklovaného odpadu na celkovom odpade v „%“
</t>
  </si>
  <si>
    <t>6.1.3.</t>
  </si>
  <si>
    <t>Predpokladané ročné množstvo kompostovateľného odpadu v „t“ za rok.</t>
  </si>
  <si>
    <t>Predpokladané ročné množstvo vzniknutého kompostu v  „t“ za rok</t>
  </si>
  <si>
    <t>6.1.4.</t>
  </si>
  <si>
    <t>Zabezpečiť zneškodnenie inertných odpadov skládkovaním</t>
  </si>
  <si>
    <t xml:space="preserve">Predpokladané ročné množstvo likvidovaného inertného drobného stavebného odpadu v „t“ za rok.
</t>
  </si>
  <si>
    <t>6.6.</t>
  </si>
  <si>
    <t>Predpokladaný počet ohlásených porúch v sieti verejného osvetlenia v roku</t>
  </si>
  <si>
    <t xml:space="preserve">Celkový počet funkčných svetelných bodov v meste
v roku
</t>
  </si>
  <si>
    <t>Predpokladaný počet ohlásených porúch v sieti verejného rozhlasu v roku</t>
  </si>
  <si>
    <t xml:space="preserve">Celkový počet funkčných reproduktorov v sieti verejného rozhlasu v meste v roku
</t>
  </si>
  <si>
    <t>6.2.</t>
  </si>
  <si>
    <t>PhDr. Mágyelová, PhDr. Fehér, Ing. Šoóš, Ing. Šoóš</t>
  </si>
  <si>
    <t>400 osobných spisov, mzdová agenda 350 osôb</t>
  </si>
  <si>
    <t>23500 účtovných operácií</t>
  </si>
  <si>
    <t>Rozpis a vyúčtovanie príspevkov na vzdelávanie z rozpočtovej kapitoly MV SR</t>
  </si>
  <si>
    <t>Kap. Transfer</t>
  </si>
  <si>
    <t>Interreg</t>
  </si>
  <si>
    <t>Počet stravníkov - deti</t>
  </si>
  <si>
    <t>Počet stravníkov - dospelí (zamestnanci)</t>
  </si>
  <si>
    <t>26</t>
  </si>
  <si>
    <t>Prehodnotiť členstvo v jednotlivých organizáciách v závislosti od významu a potreby tohto členstva.</t>
  </si>
  <si>
    <t>Poplatky za MŠ</t>
  </si>
  <si>
    <t>Naďalej efektívne využívať rozpočet pre MŠ.</t>
  </si>
  <si>
    <t>Mgr. Ildikó Kotlárová, poverená riaditeľka školy</t>
  </si>
  <si>
    <t>Vratky, dobropisy</t>
  </si>
  <si>
    <t>ZŠ Lajosa Mocsáryho s VJM</t>
  </si>
  <si>
    <t>ZŠ L. Mocsáryho s VJM</t>
  </si>
  <si>
    <t>ZŠ FL 64/A, Fiľakovo</t>
  </si>
  <si>
    <t>Počet žiakov v hmotnej núdzi</t>
  </si>
  <si>
    <t>Hmotná núdza - stravovanie</t>
  </si>
  <si>
    <t>Hmotná núdza - školské potreby</t>
  </si>
  <si>
    <t>Zabezpečiť poskytnutie učebných pomôcok pre žiakov v HN - 2x v školskom roku</t>
  </si>
  <si>
    <t>Zabezpečiť stravovanie pre žiakov v HN</t>
  </si>
  <si>
    <t xml:space="preserve">ZŠ Štefana Koháriho II. s VJM </t>
  </si>
  <si>
    <t>Počet žiakov v hmotnej núdzi (Mocsáryho)</t>
  </si>
  <si>
    <t>ÚPSVR zmenil systém posudzovania žiakov v HN  a preto sa nám znížil počet žiakov v HN.</t>
  </si>
  <si>
    <t>Riaditelia základných škôl v zriaďovateľskej pôsobnosti mesta Fiľakovo</t>
  </si>
  <si>
    <t>% odbor.vyučov.-primár.vzd.</t>
  </si>
  <si>
    <t>% odbor.vyučov.-nižš.sek.v</t>
  </si>
  <si>
    <t>Počet žiakov,ktorí absolvujú školu v prírode</t>
  </si>
  <si>
    <t>Počet učebníc, na ktoré ministerstvo vyčlení finančné prostriedky</t>
  </si>
  <si>
    <t>Rekonštrukcia</t>
  </si>
  <si>
    <t>Stroje, zariadenia</t>
  </si>
  <si>
    <t>Počet inštitúcií s ktorými MŠ spolupracuje: 4 ZŠ v meste, ZUŠ, MŠ, CPPPaP-LC, CŠPP-LC, s klinickou logopédkou-LC, SOPŠ-LC, MsKS, Dom matice, MO Csemadok, Hradné múzeum, Geopark, Nezábudka n.o., Klub dôchodcov, Jazyková škola Pro Americana</t>
  </si>
  <si>
    <t>Naďalej udržiavať dobrú spoluprácu s uvedenými inštitúciami a aktívne spolupracovať s nimi pri zabezpečení podujatí organizovaných v meste.</t>
  </si>
  <si>
    <t>Počet stretnutí s vedením rôznych podnikov a podnikateľov v meste Fiľakovo</t>
  </si>
  <si>
    <t>Aj naďalej aktívne prezentovať činnosť materskej školy na verejnosti vystúpeniami detí, publikovaním článkov o činnosti materskej školy, o výsledkoch výchovno - vzdelávacej práce publikovať aj v odborných časopisoch.</t>
  </si>
  <si>
    <t>Ing. Judita Mihályová, hlavná kontrolórka mesta</t>
  </si>
  <si>
    <t>Mgr. Attila Visnyai</t>
  </si>
  <si>
    <t>Skutočná hodnota k 30.06.2020</t>
  </si>
  <si>
    <t>Plánovaná hodnota v roku 2020</t>
  </si>
  <si>
    <t>Mgr. Attila Agócs, PhD., 31.8.2020</t>
  </si>
  <si>
    <t>Interreg-preklenovací úver</t>
  </si>
  <si>
    <t>Návrh programového rozpočtu mesta Fiľakovo na roky 2020-2022 bol schválený MsZ na zasadnutí dňa 11.12.2019 uznesením č. 133/2019.</t>
  </si>
  <si>
    <t xml:space="preserve">Záverečný účet mesta Fiľakovo za rok 2019 bol schválený na zasadnutí MsZ dňa  24.06.2020  - uznesenie č. 61/2020 </t>
  </si>
  <si>
    <t>Software</t>
  </si>
  <si>
    <t xml:space="preserve">Aktivitu tvorí:                                                                                                                                                                                                                 Príspevok na cestovné náklady žiakom z obcí, s ktorými má zriaďovateľ školy uzavretú dohodu o školskom obvode. Transfery na cestovné sú poskytované podľa aktuálneho cenníka SAD, v závislosti od počtu dochádzajúcich žiakov.                                                                                                                                                                                         </t>
  </si>
  <si>
    <t>Plánovaná hodnota 2020</t>
  </si>
  <si>
    <t>Skutočná hodnota                           k 30.6.2020</t>
  </si>
  <si>
    <t>332</t>
  </si>
  <si>
    <t>Plánovaná hodnota  2020</t>
  </si>
  <si>
    <t>22</t>
  </si>
  <si>
    <t>55</t>
  </si>
  <si>
    <t>Za predaj výr.,tov.a služ.</t>
  </si>
  <si>
    <t>1.polrok 75  -  2.polrok 92</t>
  </si>
  <si>
    <t>nie sú</t>
  </si>
  <si>
    <t>185</t>
  </si>
  <si>
    <t>Tento rok sme požadovali dotáciu z MŠVVaŠ SR na školu v prírode vo výške 4200 €, ktoré sme vrátili do štátneho rozpočtu, keďže z dôvodu COVID-19 tento rok školu v prírode nebudeme organizovať.  Na lyžiarsky výcvik sme nepožodavli dotáciu z MŠVVaŠ SR, lyžiarsky výcvik absolvovalo 10 žiakov, hradili ho rodičia z vlastných zdrojov.</t>
  </si>
  <si>
    <t>Pri vypracovaní programového rozpočtu na roky 2019-2021 sa základné školy zjednotili na rovnakej štruktúre programového rozpočtu.</t>
  </si>
  <si>
    <t>Mgr. Marian Bozó, riaditeľ školy</t>
  </si>
  <si>
    <t>Mgr.Marian Bozó, riaditeľ školy</t>
  </si>
  <si>
    <t>ŠJ-prostr. z r. 2019</t>
  </si>
  <si>
    <t>27 (z toho 19 využili dotáciu)</t>
  </si>
  <si>
    <t>309</t>
  </si>
  <si>
    <t>900</t>
  </si>
  <si>
    <t>350</t>
  </si>
  <si>
    <t>4</t>
  </si>
  <si>
    <t>120</t>
  </si>
  <si>
    <t>37</t>
  </si>
  <si>
    <t>10/35</t>
  </si>
  <si>
    <t xml:space="preserve">Priebežne sú vykonané opravy na otočných analógových kamerách, ktrorých je 8 a ktoré   v budúcnosti plánujeme vymeniť za digitálne kamery. </t>
  </si>
  <si>
    <t>12 písomných informácií a pokynov, 7 metodických návštev a kontrol</t>
  </si>
  <si>
    <t>Potraviny+réžia</t>
  </si>
  <si>
    <t>154</t>
  </si>
  <si>
    <t>25</t>
  </si>
  <si>
    <t>PhDr. Andrea Mágyelová,Mgr. Erika Vaššová, 25.8.2020</t>
  </si>
  <si>
    <t>20x</t>
  </si>
  <si>
    <t>9x</t>
  </si>
  <si>
    <t>PhDr. Andrea Mágyelová, 2.9.2020</t>
  </si>
  <si>
    <t>Ing. Tibor Tóth - riaditeľ VPS</t>
  </si>
  <si>
    <t>Mgr. Attila Agócs, PhD., 3.9.2020</t>
  </si>
  <si>
    <t>Uvažovať o alternatívnom riešení upravotania verejných priestranstiev z dôvodu neustále klesajúceho počtu vhodných UoZ. Vhodným riešením by mohlo byť vytvorenie pracovnej skupiny na VPS , ktorých hlavnou náplňou práce by bolo upratovanie verejných priestranstiev, keďže zákonom bolo mestu uložené aj čistenie všetkých chodníkov počas letného aj zimného obdobia.</t>
  </si>
  <si>
    <t>Rek.-podlaha ZUŠ</t>
  </si>
  <si>
    <t>11166 m2 / 100 %</t>
  </si>
  <si>
    <t xml:space="preserve">1) Asfaltovanie chodníkov - 1.Mája, ČSL Armády, ul. Jókaiho, ul. Smetanova a ul. Čajkovského                                                                                                            CELKOM  1 463 m2                                          </t>
  </si>
  <si>
    <t>Pozemky</t>
  </si>
  <si>
    <t>Počet vykonaných verejných obstarávaní za rok a percentuálna úspešnosť realizovaných verejných obstarávaní</t>
  </si>
  <si>
    <t>10 / 100%</t>
  </si>
  <si>
    <t>1) STAVBA - CYKLOCHODNÍK FIĽAKOVO - CYKLOCHODNÍK - I. ETAPA</t>
  </si>
  <si>
    <t>2) STAVBA - PRESTAVBA BÝVALEJ ZUŠ NA DENNÝ STACIONÁR - komplexná rekonštrukcia budovy</t>
  </si>
  <si>
    <t>3) STAVBA - oprava miestnych chodníkov - asfaltovanie chodníkov po výkopových prácach  (Fileck s.r.o. a Tcom a.s.)</t>
  </si>
  <si>
    <t>4) STAVBA - stavebné práce s označením investičnej akcie: Záchranné, konzervačné a rekonštrukčné stavebné práce na fiľakovskom hrade“ časť SO.05 - kazematy Stredný hrad-stavebné a statické práce</t>
  </si>
  <si>
    <t>4) CYKLOCHODNÍK FIĽAKOVO - CYKLOCHODNÍK - I. ETAPA</t>
  </si>
  <si>
    <r>
      <rPr>
        <u/>
        <sz val="9"/>
        <color indexed="8"/>
        <rFont val="Arial"/>
        <family val="2"/>
        <charset val="238"/>
      </rPr>
      <t>Zoznam odovzdaných stavieb do užívania:</t>
    </r>
    <r>
      <rPr>
        <sz val="9"/>
        <color indexed="8"/>
        <rFont val="Arial"/>
        <family val="2"/>
        <charset val="238"/>
      </rPr>
      <t xml:space="preserve">
</t>
    </r>
  </si>
  <si>
    <r>
      <t xml:space="preserve">Vypracovanie GP: </t>
    </r>
    <r>
      <rPr>
        <sz val="9"/>
        <color indexed="8"/>
        <rFont val="Arial"/>
        <family val="2"/>
        <charset val="238"/>
      </rPr>
      <t>V prvom polroku 2020 boli vypracované geometrické plány pre nasledujúce stavby a to:</t>
    </r>
  </si>
  <si>
    <t xml:space="preserve">1) geodetické zamerania / výškopis , polohopis / pre nasledujúce rozvojové aktivy a to : a./ Križovatka ul. Továrenská zo štátnou cestou II/571 / návrh dopravného značenia, b./ Mestský cintorín - hlavný vstup / návrh halvného vstupu do citorína /,   c./ Ul. Daxnerova , pozemok parc. č. 2618/3 v k.ú. Fiľakovo / vybudovanie parkoviska /,  d./ Križovatka pre Gymnázium / riešenie dopravnej situácie / </t>
  </si>
  <si>
    <t xml:space="preserve">2)  geodetické zamerania / výškopis , plohopis - porealizačné zameranie / návrh dopravného značenia / + vyhotovenie geometrického plánu / pre ul. Školská </t>
  </si>
  <si>
    <t>3)  geodetické zamerania / domeranie na vyhotovenie geometrických plánov na vysporiadanie pozemkov , ŽSR + Szabó Ottó / pre projekt s názvom " Cyklochodník I. a II. etapa</t>
  </si>
  <si>
    <t>4) vypracovanie geometrických plánov na vysporiadanie pozemkov pod existujúcim cyklochodníkom v parku / na konci trasy existujúceho chodníka pri ul. Bottova a na malej stanici pri ŽSR /</t>
  </si>
  <si>
    <t>5) vyhotovenie GP na odčlenenie novej parcely z pozemku EKN 760/5 k.ú. Fiľakovo</t>
  </si>
  <si>
    <t>6) Geometrický plán na oddelenie pozemkov - p.č. 2395/1 / 14 pozemok na garáže pri kotolni K2</t>
  </si>
  <si>
    <t>10600</t>
  </si>
  <si>
    <t>4500</t>
  </si>
  <si>
    <t>230</t>
  </si>
  <si>
    <t>Prednostka: v rozpočtoch na roky 2021-2023 vyčleniť finančné prostriedky aj na väčšie opravy spravovaných nehnuteľností.</t>
  </si>
  <si>
    <t>JUDr. Norbert Gecso, 30.7.2020</t>
  </si>
  <si>
    <t>Naďalej zabezpečiť aby osvedčovanie listín a podpisov  vykonávali všetky zamestnankyne Klientskeho centra, čím  sa zrýchli proces vybavovania osvedčovacej agendy. Overovanie podpisov a osvedčovanie listín nemajú prednostne vykonávať hlavná pokladníčka a matrikárka.  Operatívna úloha pre vedúcu klientskeho centra trvá naďalej: Zabezpečiť, aby každá zamestnankyňa klientskeho centra vykonávala osvedčovanie listín a overovanie podpisov! V prípade neplnenia tejto pracovnej úlohy niektorou zo zamestnankým klientskeho centra upovedomiť o tomto nedostatku prednostku MsÚ.</t>
  </si>
  <si>
    <t>Činnosť matričného úradu je vykonávaná podľa plánu, počet matričných úkonov má stúpajúcu tendenciu, hlavne úkonov s cudzozemským prvkom - narodenia, sobáše, úmrtia,  IOMO sa nevykonáva, v I. polroku 2020 boli sprístupnené informácie týkajúce sa matričnej činnosti na webovej stránke mesta.</t>
  </si>
  <si>
    <t>Do konca roka 2020 pripraviť skartáciu spisov, u ktorých uplynula doba uchovávania a v roku 2021 previesť skartáciu týchto spisov.</t>
  </si>
  <si>
    <t>PhDr. Andrea Mágyelová, 3.9.2020</t>
  </si>
  <si>
    <t>Zabezpečiť plynulý priebeh volieb do NR SR</t>
  </si>
  <si>
    <t>4x</t>
  </si>
  <si>
    <t>Počet zúčastnených pedagogických zamestnancov na profesijnom rozvoji a iných odborných seminároch</t>
  </si>
  <si>
    <t>12</t>
  </si>
  <si>
    <t>6</t>
  </si>
  <si>
    <t>Počet článkov publikovaných v mestských a regionálnych novinách, v odborných časopisoch</t>
  </si>
  <si>
    <r>
      <t xml:space="preserve">Hlavné aktivity programu z hľadiska mesta spočívajú  v poskytovaní transferu na činnosť príspevkovej organizácie Mestské kultúrne stredisko Fiľakovo. Činnosť MsKS Fiľakovo a rozbor jednotlivých aktivít a činností v rámci schváleného programového rozpočtu predkladá samostatne MsKS Fiľakovo.  </t>
    </r>
    <r>
      <rPr>
        <b/>
        <i/>
        <sz val="9"/>
        <rFont val="Arial CE"/>
        <charset val="238"/>
      </rPr>
      <t xml:space="preserve">Kapitálové výdavky - zahŕňajú </t>
    </r>
    <r>
      <rPr>
        <i/>
        <sz val="9"/>
        <rFont val="Arial CE"/>
        <charset val="238"/>
      </rPr>
      <t>výdavky súvisiace s dokončením komplexnej rekonštrukcie budovy mesta v správe MsKS - zabezpečenie ozvučenia a osvetlenia, ktoré sa nestihlo zrealizovať v decembri 2019. Činnosť MsKS bola v plnej miere poznačená opatrenia súvisiacimi s pandémiou. Z dôvodu zníženia úväzkov sa znížili aj transfery na zabezpečenie miezd a odvodov zamestnancov MsKS. Zároveň sa transfer na vybavenie vo výške 18 000,00 € taktiež znížil s predpokladom jeho realizácie v roku 2021.</t>
    </r>
  </si>
  <si>
    <t>Hlavné aktivity programov 10.2,10.4,10.5 z hľadiska mesta spočívajú  v poskytovaní transferu na činnosť príspevkovej organizácie Hradné múzeum vo Fiľakove. V roku 2018 sa začalo s realizáciou projektu Enhacement of the ancient cultural cross border heritage profile of historical Nógrád /Prezentácia kultúrneho dedičstva historického Novohradu presahujúceho hranice a dobu, SKHU/1601/1.1/267, Interreg V-A Slovakia Hungary Cross Border Cooperation Programme. Výdavky na cenu práce v podprograme sa týkajú projektového manažmentu tohto úspešného projektu. Kapitálové výdavky sa budú realizovať na projekt Interreg. Podrobnejšie informácie o projekte sú zverejnené na webovom sídle mesta, ako aj v mesačníku Fiľakovské zvesti. Ku kráteniu transferu v dôsledku pandémie došlo na podprograme 10.2. Knižnica.</t>
  </si>
  <si>
    <t>K 31.12.2020</t>
  </si>
  <si>
    <t>HODNOTIACA SPRÁVA</t>
  </si>
  <si>
    <t>Návrh</t>
  </si>
  <si>
    <t>Ing.  Miroslava Kovalančíková, 13.5.2021</t>
  </si>
  <si>
    <t>Mgr. Marian Bozó, 13.5.2021</t>
  </si>
  <si>
    <t>Iné príjmy</t>
  </si>
  <si>
    <t>Skutočná hodnota            k 31. 12.2021</t>
  </si>
  <si>
    <t xml:space="preserve">Kvalifikovanosť a odbornosť vyučovania na našej školy má vplyv aj na vynikajúce výsledky našich žiakov v rôznych testovaniach, súťažiach a olympiádach.                                                                       Spomenieme aspoň tie najvýznamnejšie: </t>
  </si>
  <si>
    <t xml:space="preserve">V rozpočte školy sú zaúčtované aj výdavky na covid 19 vo výške 2 879 €, výdavky na učebnice vo výške 4450 €,  výdavky na žiakov zo soc.znevýhodného prostredia vo výške 1850 € a výdavky         z príjmov (nájomné) vo výške 1425 €.                                                                                                                    Platy prevádzkových zamestnancov boli v mesiacoch apríl - máj na 80 %.                                               V roku 2021 sme dostali nevyčerpané finančné prostriedky vo výške 27 294 €, ktoré boli použité na opravu strechy (16812 €), na úhradu za dodávky tepla a vody (9377 €), na čistiace a dezinfekčné prostriedky (1 105€).                           </t>
  </si>
  <si>
    <t>Rok 2020 poznamenali obmedzenia v rámci mimoriadnych opatrení - karanténa v súvislosti so šírením respiračného ochorenia vyvolaného novým koronavírusom COVID-19. Testovanie 9-2020 a Testovanie 5 - 2020 boli zrušené. Od 16. marca prebiehalo online vyučovanie. Od 8. júna nastúpilo do školy 11 žiakov z ročníkov 1. - 5., od 22. júna navštevovalo školu od 53 do 83 žiakov 1. - 9.  ročníka (priemerne 70 žiakov), keďže vyučovanie bolo dobrovoľné. Od septembra sme začali vyučovanie so všetkými žiakmi. Od 23. 10. 2020 sa žiaci II. stupňa vzdelávani dištančne - online. Žiaci I. stupňa sa vyučovali v škole.</t>
  </si>
  <si>
    <t>I.Akcie sú len za mesiace január - marec, ostatné akcie boli zrušené z dôvodu koronavírusu. Akcie, ktoré sme absolvovali v I. polroku 2020: olympiáda z anglického jazyka, otvorené hodiny pre MŠ, protidrogová prevencia pre žiakov, prezentácia Gymnázia Fiľakovo v 9. A, rodičovské združenie 9. A so zástupcami fiľakovských stredných škôl, Šaliansky Maťko, okresné kolo v basketbale chlapcov, školské kolo Hviezdoslavov Kubín, okresné kolo olympiády z geografie, lyžiarsky výcvik, okresné kolo vo florbale dievčatá, chlapci, DOD na Gymnáziu vo Fiľakove, krajské kolo vo florbale dievčatá - 2. miesto, futsal chlapci v Lučenci, obvodné kolo Hviezdoslavov Kubín, okresné kolo v hádzanej.</t>
  </si>
  <si>
    <t>Zápis do 1. ročníka prebiehal online aj prezenčne, na zápis prišlo 12 detí. V septembri do 1. ročníka nastúpilo 13 žiakov.</t>
  </si>
  <si>
    <t>Príspevok na učebnice sme použili na nákup odporúčaných učebníc.</t>
  </si>
  <si>
    <t>Ing. Miroslava Kovalančíková, 13.5.2021</t>
  </si>
  <si>
    <t>Skutočná hodnota k 31.12.2021</t>
  </si>
  <si>
    <t xml:space="preserve">Dosiahnutý výstup je vyšší ako plánovaný .                                                                                                   Našu školu navštevuje 78 dochádzajúcich žiakov, nie všetkým je preplácané dopravné.        Dopravné bolo preplácané 51 žiakom, ostatní dochádzajú z obcí, ktoré nemajú zmluvu s Mestom Fiľakovo alebo dochádzajú vlakom.     </t>
  </si>
  <si>
    <t>Skutočná hodnota k 31.12.2020</t>
  </si>
  <si>
    <t xml:space="preserve">Platy v ŠJ boli od apríla do mája na 80 %.                                                                                                      V položke materiál je rozpočtovaná položka potraviny vo výške 2772 €,                                              ktorá je čerpená v plnej výške.  V mesiacoch máj, jún a júl boli 2 pomocné kuchárky preradené na MŠ Daxnerova a v mesiaci december bola 1 pomocná kuchárka preradená na MŠ Daxnerova, kde vypomáhali v školskej jedálni namiesto ich zamestnankýň, ktoré sú v rizikovej skupine. Mzdy a odvody boli hradené z rozpočtu ŠJ.                                                                                                                                                                   Počet zapísaných stravníkov a vydaných obedov sa líši, nakoľko školy boli zatvorené v mesiacoch marec - máj, v mesiaci jún bola dochádzka do školy dobrovoľná. V júni sa priemerne stravovalo 56 žiakov zo slovenskej školy, 3 žiaci z maďarskej školy, 16 dospelých stravníkov.       V II. polroku chodili do školy v mesiaci september - október všetci žiaci, od konca októbra len žiaci I. stupňa. Školská jedáleň je zapojená do projektov MŠVVaŠ SR - Mliečny program, Ovocie a zelenina.                                                                                                                                                             Školská jedáleň v mesiaci január poskytovala stravovanie aj pre elokované triedy MŠ Daxnerova, ktoré boli umiestnené v našich priestoroch. </t>
  </si>
  <si>
    <t xml:space="preserve">ŠKD od 16. marca pracovalo online, platy vychovávateliek boli od apríla na 80 %, od 22. júna pracovalo na škole 1 oddelenie ŠKD s počtom žiakov 13.                                                                              V rámci  ŠKD boli uskutočnené aj za prítomnosti rodičov nasledovné akcie: čajovňa v ŠKD, karneval. Ostatné plánované akcie sa neuskutočnili z dôvodu prerušenia vyučovania.                                                                                                                                                                                                                                                                                    V II. polroku pracovali na škole 2 oddelenia ŠKD, z ročníkov 1. - 5., činnosť nebola prerušená, lebo žiaci 1. - 4. ročníka mohli chodiť do školy i napriek pandémii.  Žiaci 5. ročníka sa od októbra učili z domu a preto nechodili ani do ŠKD. Akcie v II. polroku boli tiež poznačné pandémiou COVID 19 - uskutočňovali sa v rámci jednotlivých oddelení (aby sa nemiešelai žiaci) a bez prítomnosti rodičov. Uskutočnené akcie: Biela pastelka, Pasovanie prvákov, Jeseň - výzdoba, Halloween, Záložky do knihy, Vianoce.                                                                                                                     </t>
  </si>
  <si>
    <t>Skutočná hodnota                           k 31.12.2020</t>
  </si>
  <si>
    <t>Mgr. Marian Bozó, riaditeľ školy,13.5.2021</t>
  </si>
  <si>
    <t>Odmeny za krúžky (vzdelávacie poukazy) boli vyplácané v mesiaci máj za mesiace január - marec. Ostatné finančné prostriedky boli použité na nákup čistiacich a dezinfekčných prostriedkov.</t>
  </si>
  <si>
    <t>VV rámci 12 krúžkov, ktoré pracujú na škole, žiaci aktívne využívali svoj voľný čas v popoludňajších hodinách a tiež boli pripravovaní na olympiády a súťaže - v mesiacoch január - marec.</t>
  </si>
  <si>
    <t>Akcie, ktoré sme absolvovali v roku 2020:                                                                                             olympiáda z anglického jazyka, okresné kolo v basketbale chlapcov, okresné kolo vo florbale dievčatá, chlapci, krajské kolo vo florbale dievčatá - 2. miesto.</t>
  </si>
  <si>
    <t>Dievčatá z krúžku Mažoretky vystupovali na akciách organizovaných školou. V II. polroku 2020 bola krúžková činnosť a súťaže zrušené v rámci opatrení - COVID 19.</t>
  </si>
  <si>
    <t>PhDr. Andrea Mágyelová,24.5.2021</t>
  </si>
  <si>
    <t>Mgr. Attila Agócs, PhD.,24.5.2021</t>
  </si>
  <si>
    <t>Helena Kecskemétiová, 14.5.2021</t>
  </si>
  <si>
    <t>Mgr. Attila Agócs, PhD., 24.5.2021</t>
  </si>
  <si>
    <t>Skutočné hodnoty k 31.12.2020 sa zhodujú s plánovanými hodnotami v počte detí a zamestnancov. V roku 2020 sme pracovali podľa Školského vzdelávacieho programu "Poznávaj svet" podľa, ktorého sme realizovali výchovno - vzdelávaciu činnosť s deťmi. Profesijný rozvoj pedagogických zamestnancov sme zabezpečili v priestoroch MŠ aktualizačným vzdelávaním na tému "Didaktické hry na rozvoj slovnej zásoby", ktorého sa zúčastnilo a úspešne absolvovalo 17 pedagogických zamestnancov. Vzhľadom na epidemiologickú situáciu sa ponuka vzdelávacích programov realizovala formou webinárov.4 pedagogickí zamestnanci využili na svoj profesijný rozvoj účasť na viacerých webinároch, ďalší využili tvorivé činnosti ako aj sebavzdelávanie štúdiom odbornej literatúry.</t>
  </si>
  <si>
    <t>K 31.12.2020 sa uskutočnili pracovné porady, zasadnutia pedagogickej rady a metodického združenia formou osobných stretnutí len v nevyhnutných prípadoch pri dodržaní nariadení ÚVZ SR. Pri poskytovaní aktuálnych informácií zamestnancom bola využívaná najmä komunikácia formou        e-mailov a písomnými oznámaniami na "Informačnej tabuli" . Podľa potreby boli využívané aj individuálne rozhovory.</t>
  </si>
  <si>
    <t>K 31.12.2020 materská škola spolupracovala najmä so základnými školami, CPPPaP, s logopédkou, SOŠP - LC, a jazykovou školou pro Americana najmä v prvom polroku roku 2020. S ďalšími menovanými inštitúciami sa nezrealizovali stretnutia vzhľadom na nepriaznivú epidemiologickú situáciu a v zmysle odporúčaní a usmernenení MŠVVaŠ SR, ktoré boli aktualizované v Manuáloch jednotlivých typov škôl.</t>
  </si>
  <si>
    <t>Materská škola nevypracovala k 31.12.2020 žiaden projekt, oslovila viacero firiem, podnikateľských subjektov v meste, rodičov detí navštevujúcich materskú školu, či už osobne alebo listom o poskytnutie 2% zo zaplatených daní Občianskemu združeniu SUB SOLE, ktoré pracuje už viac rokov pri materskej škole.</t>
  </si>
  <si>
    <t>Deti v roku 2020 nevystupovali na verejnosti s programom na žiadnom podujatí, nakoľko organizovanie hromadných podujatí bolo zakázané. Vo Fiľakovských zvestiach boli uverejnené 2 články o zápise detí na nový školský rok 2020/2021 a článok o skúsenostiach s projektom "TECHNICKÁ  ŠKÔLKA", v časopise Predškolská výchova bol uverejnený 1 odborný článok týkajúci sa výchovno-vzdelávacej činnosti  pedagogického zamestnanca MŠ.</t>
  </si>
  <si>
    <t>K 31.12.2020 sa neuskutočnili  osobné stretnutia s pedagogickými zamestnancami z družobných materských škôl,výmenu skúseností sme realizovali písomnou formou.</t>
  </si>
  <si>
    <t>Agneša Magová - vedúca ŠJ, 14.5.2021</t>
  </si>
  <si>
    <t>Skutočné hodnoty k 31.12.2020 sa zhodujú s plánovanými hodnotami. Na položke tovary a služby sa v čerpaní rozpočtu  vykazuje aj čerpanie potravín, ktoré sú vedené na potravinovom účte 633011 72f , čerpannie na tejto položke bolo približne na 64%, nakoľko z dôvodu epidemiologickej situácie bola prevádzka materskej školy viackrát prerušená a obdobia, kedy materskú školu navštevovali len deti z kritickej infarštruktúry.Ďalšie položky rozpočtu boli čerpané v plánovanej výške.                            Počet dospelých stravníkov sa v priebehu roka minimálne mení.</t>
  </si>
  <si>
    <t>Žiadne.</t>
  </si>
  <si>
    <t>Eva Kőművešová, 05.05.2021</t>
  </si>
  <si>
    <t>Mgr. Štefan Ujpál, 5.5.2021</t>
  </si>
  <si>
    <t>2117</t>
  </si>
  <si>
    <t>Čerpanie rozpočtu bolo za sledované obdobie v súlade s plánom programového rozpočtu. Výdavková časť bola k 31.12.2020 čerpaná na 97,91%. Najväčšiu položku predstavovali mzdové náklady zamestnancov a odvody do poisťovní. Tovary a služby boli celkovo čerpané na 86,48%. Finančné prostriedky boli použité na poplatky za energie, služby, nákup potrebného materiálu k prevádzke školy a na rutinnú a štandardnú údržbu. Príspevok na zabezpečenie protiepidemiologických opatrení súvisiacich s ochorením COVID-19 vo výške 2 429 € bol v roku 2020 použitý na zabezpečenie dezinfekčných prostriedkov na osobnú hygienu a dezinfekciu, ako aj osobných ochranných prostriedkov pre zamestnancov školy, zabezpečenie bezdotykových teplomerov, papierových utierok a pod.  Finančné prostriedky na úhradu výdavkov na materiálno-technické zabezpečenie dištančného vzdelávania vo výške 3 579 € použila škola na zabezpečenie 10 ks notebookov pre žiakov a vyučujúcich na dištančné vyučovanie. Odchodné pri prvom skončení pracovného pomeru bolo vov výške 2 059,50 €. Kapitálové výdavky neboli realizované. Od januára 2020 sa v škole pokračovalo v realizácii projektu s názvom "Efektívnejšie štúdium", v rámci ktorého škola zamestnávala dvoch asistentov učiteľa, ktorí sa venovali žiakom so špeciálnymi výchovno-vzdelávacímí potrebami. Kvalifikovanosť ped. zamestnancov je na dobrej úrovni. Mierny pokles pretrváva v odbornosti vyučovania, namä na II. stupni školy. Dôvodom je nedostatok učiteľov s potrebnou kvalifikovanosťou. Škola zaznamenáva dlhodobý nedostatok učiteľov, a to najmä s aprobáciami predmetov matematika, fyzika a informatika. Úspešnosť prijatia žiakov na stredné školy bola 100%. Percento prospievajúcich žiakov na konci školského roka 2020 prevýšilo plánovanú hodnotu. Z prideleného príspevku na učebnice z rozpočtovej kapitoly MŠVVaŠ SR bolo pre žiakov I. a II. stupňa školy zabezpečených 2 117 ks účebníc a pracovných zošitov v celkovej sume 9 557,72 €. Žiaci 7. ročníka absolvovali v januári 2020 lyžiarsky výcvik v Belianskych Tatrách v obci Ždiar, na ktorého financovanie sa použil príspevok z rozpočtovej kapitoly MŠVVaŠ SR vo výške 4 120,77 €. Finančné prostriedky boli použité na zaplatenie dopravy pre týchto žiakov, ich ubytovanie, stravu a lístky na lyžiarske vleky. Škola v prírode a plavecký výcvik sa vzhľadom na vývin pandemickej situácie v roku 2020 neuskutočnili.                                                                                                                                                                                                           Počas pandémie, ktorú spôsobilo ochorenie COVID-19, bola väčšina školských súťaží z preventívnych dôvodov pozastavená, alebo zrušená. Niektoré sa podarilo absolvovať a žiaci školy dosiahli niekoľko úspechov:                                                                                                                                                                                                           2. miesto v okresnom kole olympiády v nemeckom jazyku - postup na krajské kolo, kde žiak obsadil 3. miesto,                                                                                                                                                                                                     2. miesto v okresnom kole v basketbale žiačok,                                                                                                                                                                             3. miesto(kat. 5. ročník) a 3. miesto v okresnom kole geografickej olympiády(kat. 6.-7. ročník) - postup do krajského kola,                                                                                                                                                                                                                                                                        3. miesto v okresnom kole biologickej olympiády(kat. 7. ročník),                                                                                                                                                                                                       1. miesto v okresnom kole žiakov vo florbale,                                                                                                                                                                                3. miesto v okresnom kole žiakov vo futsale.</t>
  </si>
  <si>
    <t>Bez opatrení</t>
  </si>
  <si>
    <t>Zariadenie školského stravovania zabezpečuje stravovanie pre žiakov, zamestnancov školy a ostatných občanov mesta. Dodržiava sa zásada vekových kategórií a výživových noriem. V roku 2020 sa počas prvého polroka pokračovalo v projekte ÚPSVaR SR "Pracuj v školskej kuchyni", v rámci ktorého bola  v kuchyni školskej jedálne zamestnaná 1 pomocná pracovná sila na obdobie 10 mesiacov. 30. júna 2020 bol projekt ukončený. Čerpanie rozpočtu bolo za sledované obdobie v súlade s plánom programového rozpočtu. Výdavková časť v ŠJ bola k 31.12.2020 čerpaná na 100 %. Najväčšiu položku výdavkovej časti rozpočtu predstavovali mzdové náklady zamestnancov školskej jedálne a odvody do poisťovní. Prostriedky boli použité na mzdy, odvody pre zamestnankyne školskej jedálne, tovary a služby, energie. Školská jedáleň bola zapojená do projektov - Školské ovocie a zelenina, Školské mlieko. Stravníci sa mohli na obedy prihlasovať a odhlasovať elektronicky.</t>
  </si>
  <si>
    <t>Eva Kőművešová, 5.5.2021</t>
  </si>
  <si>
    <t>Mgr. Štefan Ujpál, 05.05.2021</t>
  </si>
  <si>
    <t>Činnosť ŠKD súvisí s vyučovacím procesom a tiež s organizovaním voľnočasových aktivít detí podľa výchovných programov 5 oddelení ŠKD. Aktivitu predstavujú aktivity detí v popoludňajších hodinách v oddychovej, rekreačnej a záujmovej oblasti a príprava na vyučovanie. Bežné výdavky boli čerpané na 100 %.. Rozpočtové výdavky boli použité na mzdy a odvody pre 5 vychovávateliek, tovary a služby, energie. Vychovávateľky ŠKD počas sledovaného obdobia pravidelne spolupracovali s učiteľmi tak v oblasti výchovy a vzdelávania, ako aj pri príprave školských aktivít. Činnosť ŠKD bola počas roka 2020 tiež nepriaznivo ovplyvnená pandémiou ochorenia Covid-19 a nie všetky plánované aktivity bolo možné realizovať.</t>
  </si>
  <si>
    <t>Aktivitu predstavuje záujmové vzdelávanie prostredníctvom krúžkovej činnosti, poskytovanie transferov prostredníctvom vzdelávacích poukazov. Zámerom krúžkovej činnosti je neformálnym spôsobom aktívne a zmysluplne vypĺňať voľný čas žiakov školy. Žiaci sa počas týchto aktivít venujú svojim záujmom a cielene sú rozvíjané ich schopnosti, zručnosti, vedomosti a talent. Počas krúžkovej činnosti sa žiaci pravidelne pripravújú aj na rozličné školské akcie. Vzhľadom na nepriaznivý vývoj pandemickej situácie v súvislosti s ochorením COVID-19 bola nariadením MŠVVaŠ SR po prvom štvrťroku 2020 krúžková činnosť pozastavená. Rozpočtované prostriedky boli použité na odmeny pre vedúcich krúžkov, odvody do poisťovní a nákup materiálu potrebného pre činnosť krúžkov.</t>
  </si>
  <si>
    <t>14</t>
  </si>
  <si>
    <t xml:space="preserve">Aktivitu tvorí:                                                                                                                                                                                                                 Zabezpečenie stravovacích návykov pre žiakov školy v hmotnej núdzi z finančných prostriedkov  vyčlenených na tieto účely.                                                                                                      Zabezpečenie školských potrieb pre žiakov školy v hmotnej núdzi, potrebných na vzdelávanie z finančných prostriedkov  vyčlenených na tieto účely.                                                           </t>
  </si>
  <si>
    <t>Mgr. Vargová Danica ,31.3.2021</t>
  </si>
  <si>
    <t>Mgr. Agócs Attila, PhD., 24.5.2021</t>
  </si>
  <si>
    <t>Skutočná hodnota      k 31.12.2020</t>
  </si>
  <si>
    <t xml:space="preserve">Čerpanie rozpočtu bolo plnené k danému obdobiu na 109,10 %. Programové plnenie merateľných ukazovateľov a hodnoty k 31.12.2020 sa zhodujú s plánovanými hodnotami. Do 13.02.2020 prebiehala na MŠ rozsiahla rekonštrukcia MŠ. V dobe od 13.03.2020 do 08.06.2020 bola prevádzka MŠ prerušná z dôvodu COVID 19. Finančné plnenie dopĺňam o príjmovú časť za obdobie od 01-12/2020: rodičovské príspevky : 4252,00 € ; -dotácia na podporu výchovy (soc.úrad) :16,60 €.  Dotácia na podporu vých. 5-6 roč.detí (VVČ) za obdobie január-december 2020: 8469,40 € .          </t>
  </si>
  <si>
    <t>Antalová Emese - vedúca ŠJ, 6.4.2021</t>
  </si>
  <si>
    <t>Mgr.Agócs Attila PhD.,24.5.2021</t>
  </si>
  <si>
    <t>Réžia</t>
  </si>
  <si>
    <t>Potraviny</t>
  </si>
  <si>
    <t>Rozpočet za dané obdobie nebol prekročený. Vyčerpalo sa  82,000 % z  rozpočtu po zmenách.</t>
  </si>
  <si>
    <t>Angelika Kelemenová, 13.5.2021</t>
  </si>
  <si>
    <t>Mgr. Ildikó Kotlárová, 13.5.2021</t>
  </si>
  <si>
    <t>1321 ks</t>
  </si>
  <si>
    <t>Čo sa týka finančných prostriedkov škola hospodárila z finančných prostriedkov určených na bežné výdavky. Rok 2020 sa k 31. 12. uzavieral s úplným vyčerpaním poskytnutej dotácie ako normatívnych príspevkov .Na rozdiel od predchádzajúcich 2-3 rokov škola v decembri mohla na depozitný účet  v úplnej výške preúčtovať mzdové prostriedky na platy aj odvody zamestnancov za mesiac december 2020. Boli uhradené všetky faktúry týkajúce sa tovarov a služieb na výnimku 2 faktúr za teplo 10-11/2020 spolu vo výške 3 926 € . Tieto sa uhradili v 1. Q 2021. Počas celého minulého roka pokračoval projekt "Chceme byť úspešnejší" s 5 %-nou finančnou spoluúčasťou školy (koniec projektu 3/21).                                                                                                                    Programové plnenie naplánovaných hodnôt v % kvalifikovanosti pg. zamestnancov ako aj odbornosti vyučujúcich v primárnom vzdelávaní (I. stupeň)  bolo aj ku koncu roka s tými istými hodnotami ako v Monitorovacej správe. Nenastali žiadne zmeny. Rozdiel medzi plán. hodnotami a skutočnými je nízky, týka sa jedného  výchovného predmetu s jedným pg. zamestnancom. Na II. stupni je skutočná hodnota odbornosti vyššia oproti monitoru, pretože sa vyučovanie predmetu biológia obsadilo pg. zamestnancom tejto aprobácie. Naďalej máme 4 predmety bez potrebnej odbornosti. Ide o predmety Fyzika, Technika, Telesná výchova a Hudobná výchova. Jedná sa však zväčša o výchovné predmety. Vedenie školy sa v rámci možností snaží, aby % kvalifikovanosti pg. zamestnancov a % odbornosti vyučovania bolo čo najvyššie. % úspešnosti prijatia žiakov na ďalšie štúdium bolo splnené na 100 % - všetci žiaci boli prijatí na nimi vybrané stredné školy. Percento prospievajúcich žiakov je rovnaké, aké bolo pri vysvedčeniach na konci školského roka 2019/20. % je vyššie oproti plánovanému. Školy v prírode sa nezúčastnili žiaci vôbec z dôvodu pandémie. Čo sa týka učebníc, na ktoré MŠ poskytuje dotácie, okrem zostatku z roku 2019 vo výške 22 €, z čoho sa nakúpili 2 ks učebníc anglického jazyka, škole bolo poskytnutých 11 766 €. Z tejto čiastky sa zabezpečilo spolu od rôznych vydavateľov celkom 1 321 ks učebníc. V rámci tejto možnosti sa mohli žiakom rozdať nové učebnice a nimi nahradiť staré opotrebené.</t>
  </si>
  <si>
    <t xml:space="preserve">Počet dochádzajúcich žiakov je zavislý od počtu prihlásených žiakov  do 5. ročníka z okolitých obcí z malotriednych škôl.  K 31. 12. 2020 bol v porovnaní k 30.06.2020 v monit. správe počet dochádzajúcich žiakov  vyšší o 10. Najviac žiakov dochádza z obce Šíd, v menšom počte z obcí Bulhary, Biskupice, Čamovce a  Belina.Takýto vysoký počet dochádzajúcich žiakov na II. stupni, ktorí majú nárok na dopravné, škola nemala za posledných cca 10 rokov, avšak napriek tomu čerpanie dotácie bolo nižšie ako za predchádzajúce obdobia a to z dôvodu dištančného vzdelávania. </t>
  </si>
  <si>
    <t>Nedostatky sa v tejto oblasti nevyskytli.</t>
  </si>
  <si>
    <t xml:space="preserve">Finančné prostriedky poskytnuté zriaďovateľom na prevádzku ŠKD boli vyčerpané v celej výške. Poplatky za ŠKD ako vlastné príjmy boli mesačne prevedené na účet zriaďovateľa. Čo sa týka  ich platenia sú prípady, keď vychovávateľky každodenne upozorňujú rodičov na povinnosť zaplatenia mesačného poplatku. Školský klub detí navštevuje počas celého školského roka 75 žiakov rozdelených do troch tried. Naplánované hodnoty sa stále zhodujú s dosiahnutými výstupmi a výsledkami, pretože každý rok má toto školské zariadenie obsadený maximálne dovolený možný počet návštevníkov. Jednotlivé oddelenia pracovali podľa vypracovaného výchovného programu. Aktivity prebiebiehali v popoludňajších hodinách formou pravidelných a príležitostných činností, striedaním organizovaných činností a spontánnych aktivít, rešpektujúc základné pedagogické požiadavky voľného času, ktorými sú dobrovoľnosť, zaujímavosť, snaha o podporu aktivít detí. Každá vychovávateľka fungovala podľa svojho vypracovaného ročného a týždenného plánu svojho oddelenia. V roku 2020 ŠKD fungoval iba v mesiacoch január, február a sčasti marec, september až december. Za obdobie apríl - jún 2020 všetky 3 vychovávateľky boli platovo znížené na 80 %. </t>
  </si>
  <si>
    <t>Nedostatky v činnosti ŠKD sa nevyskytli. Opakovane ako v predchádzajúcich rokoch negatívom je prístup niektorých rodičov po stránke platenia poplatku. Operatívnym  riešením je ich každodenné upozorňovanie zo strany vychovávateliek na jeho zaplatenie.</t>
  </si>
  <si>
    <t>Mgr. Ildikó Kotlárová,  13.5.2021</t>
  </si>
  <si>
    <t xml:space="preserve">V II. polroku školského roka 2019/2020 pokračovalo vo svojej činnosti 12 krúžkov. Krúžok zápasenia je jedným z celkového počtu, ktorý naďalej fungoval externe. Krúžky pracovali v mesiaci január, február a v prvej polovici marca 2020. Odmeny boli tiež vyplatené iba za toto obdobie. V  školskom roku 2020/2021 v septembri  žiaci mali možnosť zapísať sa do 15 krúžkov vrátane externého. Vo vyššie uvedenej tabuľke vidieť, že k 31. 12. 2020 bolo vrátených 252 vzdelávacích poukazov, čiže plánovaná hodnota sa prevýšila o 67 ks vrátených vzdelávacích poukazov. Z uvedenej skutočnosti vyplýva pozitívum, že u žiakov sa zvýšil záujem o návštevu krúžkov. Podiel majú na tom hlavne vyučujúci, ktorí svojou kreativitou na vytvorenie rôznych zaujímavých krúžkov prebudili záujem detí. Hodnota 1 poukazu je 32 €.  Pracovať však nemohli, takže prakticky za celý vlaňajší rok krúžky boli aktívne len 2 a pol mesiaca. Z toho dôvodu sa  nevyčerpala celá dotácia na vzdelávacie poukazy. Do roku 2021 sa preúčtoval nevyčerpaný zostatok vo výške    2 983 € na položke tovarov a služieb, ktorý bol vyčerpaný v 1. Q 2021. 
Pre deti na našej škole záujmový krúžok je miestom pre život a na učenie, kde sa cítia príjemne, kde nájdu miesto na hru, ale aj na utiahnutie sa, kde môžu udržiavať sociálne kontakty, kde ponuky, ale aj povinnosti zodpovedne vnímajú.
Na kreatívnu prácu je vyhradená špeciálna miestnosť. Jednotlivé dni v týždni majú vyhradené na rôzne záujmy ako tanec/hudba, tvorivosť atď. 
Aj za tú krátku dobu fungovania krúžkov sa prejavila tvorivosť a obetavosť našich učiteľov, aby sa žiaci tešili každý týždeň na nejaké aktivity a nové výtvory.  </t>
  </si>
  <si>
    <t>Dotácie v roku 2020 boli poskytnuté zo strany UPSVaR 2-krát tak, ako aj v minulých rokoch. Prvá dotácia bola na 53 žiakov a druhá na 26 žiakov, čo znamená, že k 31.12. sa evidovalo na škole 26 žiakov z rodín v hmotnej núdzi. Už na začiatku roka je skutočnosť dosiahnutého výstupu nižšia o 2 oproti plánovanej hodnote a ku koncu roka je to pokles až o polovicu. Nie je to však z dôvodu, že by sa dieťa - rodina nenachádzala v hmotnej núdzi, ale preto, že rodičia z nedbanlivosti nesplnia svoju povinnosť po stránke administratívnej ani voči škole ani voči UPSVaR, z dôvodu čoho nie sú jednotliví žiaci zaradení do aktuálneho zoznamu na poskytnutie príspevku. Suma na 1 žiaka je naďalej 16,60 €. Učebné pomôcky boli zakúpené na základe požiadaviek triednych učiteľov podľa ich zváženia a podľa potrieb.</t>
  </si>
  <si>
    <t>Operatívnym riešením na odstránenie nezodpovedného prístupu zákonného zástupcu niektorých žiakov na administratívne povinnosti je ich neustále upozorňovanie  triednymi učiteľmi resp. asistentmi učiteľov.</t>
  </si>
  <si>
    <t>Bc. Erika Szabová, 3.5.2021</t>
  </si>
  <si>
    <t>Filbyt s.r.o.-splátka pôžičky</t>
  </si>
  <si>
    <r>
      <t>2</t>
    </r>
    <r>
      <rPr>
        <b/>
        <sz val="8"/>
        <rFont val="Arial CE"/>
        <charset val="238"/>
      </rPr>
      <t xml:space="preserve"> x - </t>
    </r>
    <r>
      <rPr>
        <sz val="8"/>
        <rFont val="Arial CE"/>
        <charset val="238"/>
      </rPr>
      <t xml:space="preserve">Monitoring programového rozpočtu mesta k 31.12.2019 bol prerokovaný  na zasadnutí MsZ dňa 24.06.2020 (uznesenie č. 61/2020) a monitoring plnenia programového rozpočtu mesta k 30.06.2020 bol prerokovaný na zasadnutí mestského zastupiteľstva dňa 24.09.2020 (uznesenie č. 120/2020) </t>
    </r>
  </si>
  <si>
    <t>V zákonom stanovenej lehote boli do RIS SAM-u naimportované - IÚZ mesta Fiľakovo za rok 2019 dňa 16.03.2020 a KÚZ za rok 2019 dňa 11.06.2020. Okrem toho boli do RIS SAM-u  naimportované finančné výkazy mesta Fiľakovo za I.štvrťrok 2020, II. a III. štvrťrok 2020.</t>
  </si>
  <si>
    <t>V priebehu roka t.j. do 31.12.2020 - boli do RIS SAM-u v zákonom stanovenej lehote naimportované úpravy rozpočtu 5 x (RO č. 1/2020-RO č. 5/2020). Posledná úprava rozpočtu Roč. 6/2020 bola naimportovaná do RIS-amu 26.01.2021.</t>
  </si>
  <si>
    <r>
      <rPr>
        <b/>
        <sz val="8"/>
        <rFont val="Arial CE"/>
        <charset val="238"/>
      </rPr>
      <t>2 x</t>
    </r>
    <r>
      <rPr>
        <sz val="8"/>
        <rFont val="Arial CE"/>
        <charset val="238"/>
      </rPr>
      <t xml:space="preserve"> - II. , III., IV.a V. etapa auditu ročnej účtovnej závierky a preverenie hospodárenia mesta Fiľakovo za rok 2019, audit Konsolidovanej účtovnej závierky a overenie súladu výročnej správy.
</t>
    </r>
  </si>
  <si>
    <t xml:space="preserve">Návrh programového rozpočtu mesta Fiľakovo na roky 2020 - 2022 s tým, že záväzný je len rozpočet na rok 2020, bol schválený mestským zastupiteľstvom dňa 11. decembra 2019 uznesením č. 133/2019.  Mesto Fiľakovo z dôvodu vypuknutia pandémie COVID - 19 muselo pristúpiť k prehodnoteniu schváleného rozpočtu mesta (RO č.1/2020) s cieľom využitia všetkých disponibilných zdrojov samosprávy na úhradu nevyhnutných bežných výdavkov a súčasne riešiť predpokladaný negatívny dopad pandémie predovšetkým na daňové príjmy samosprávy, najmä príjmy z DPFO. Tieto opatrenia sa týkali predovšetkým redukcie všetkých plánovaných investičkných akcií, kde sa nezačalo  s realizáciou výstavby, pretože v rámci implementácie úspešných projektov nie je možné pozastaviť ich realizáciu.  Zníženie rozpočtu bežných výdavkov sa okrem iného týkalo ceny práce primátora mesta, zástupcu primátora mesta a zamestnancov mestského úradu, ďalej zamestnancov MŠ, ŠJ pri MŠ, zníženie BT na originálne kompetencie v školských zariadeniach ŠJ pri ZŠ, ZUŠ a ŠKD ako aj zníženie BT pre príspevkové organizácie a pre o.z. FTC. Nakoľko výpadok príjmov z DPFO bol nižší než bola prognóza, mestské zastupiteľstvo vo Fiľakove schválilo v priebehu roka 2020 zmenu - úpravu rozpočtu - navýšenie príjmovej i výdavkovej časti rozpočtu.  Okrem toho mesto prijalo v mesiaci október od MF SR návratnú bezúročnú finančnú výpomoc vo výške 235.000,00 € na výkon samosprávnych funkcií z dôvodu kompenzácie výpadku DPFO v roku 2020 v dôsledku vypuknutia pandémie COVID-19.  </t>
  </si>
  <si>
    <t>Bialončiková Radka, 26.3.2021</t>
  </si>
  <si>
    <t>Mgr. Roland Bozó, 26.3.2021</t>
  </si>
  <si>
    <t>Skutočná hodnota                     k 31.12.2020</t>
  </si>
  <si>
    <t>Kvalifikovanosť pedagogických zamestnacov v aktuálnom školskom roku k 31.12.2020 bola na úrovni 98%, čo znamená, že sa podarilo splniť náš cieľ. Nekvalifikovaní pedagogickí zamestnanci boli: Diana Gecso, Mgr. (26. júna ukončila študijný odbor učiteľstvo pre I. stupeň),  Ildikó Pádárová (vyučuje ANJ na I. a II. stupni na plný úväzok. Má vyštudované učiteľstvo ANJ v Maďarskej republike, nemá uznaný diplom na Slovensku), Tóthová Nikoleta, Mgr. (vyučovanie SJL na I. a II. stupni), Magová Kristína, Mgr. (vyučovanie SJL na I. a II. stupni). Odbornosť vyučovania na primárnom vzdelávaní - I. stupeň: celková odbornosť na I. stupni v šk. roku 2020/2021 je na úrovni 93,5 %, čo je zvýšenie o cca. 1,5% oproti šk. roku 2019/2020. Odbornosť vyučovania na nižšom sekundárnom vzdelávaní - II. stupeň: celková odbornosť na II. stupni v šk. roku 2020/2021 je na úrovni 94,9%, čo je zvýšenie o cca 10% oproti vlanajšieho roka. Finančné prostriedky, ktoré sme obdržali od zriaďovateľa na normatívne výdavky vo výske 1 198 436 € nám boli postačujúci, zostatok bude vyčerpaný do konca marca 2021. Upravený rozpočet k 31.12.2020 zahŕňa nasledujúce nenormatívne položky: u príspevok na SZP v sume 15 800 € nebol postačujúci na mzdové výdavky, boli vykryté z normatívnych financií,u dotácie na učebnice - 20 949,30 € u príspevok na LVVK - 2 850 €, u fin. prostriedky z projektu "Cesta na trhu práce" - 6 081,50 €, u refundácia na rekreáciu zamestnancov, u vlastný príjem, u fin. prostriedky z projektu Prakticejšie štúdium - 18 470,64 €.                                                                                                                                                                                                                                                                        Zamestnanci školy doplnením vzdelania resp. jeho zvýšením sa zaradia do príslušných platových tried následne obdržia oznámenie o výške platu.</t>
  </si>
  <si>
    <t>Bialončíková Radka, 26.3.2021</t>
  </si>
  <si>
    <t>Zostatky prostr.z 2019</t>
  </si>
  <si>
    <t>PhDr. Zoran Ardamica, PhD., 10.5.2021</t>
  </si>
  <si>
    <t>Ardamica, Gášpárová, 10.5.2021</t>
  </si>
  <si>
    <t>Predaj výrobkov</t>
  </si>
  <si>
    <t>Granty a transfery</t>
  </si>
  <si>
    <t>1,25 % - 4 žiaci</t>
  </si>
  <si>
    <t>15+1online*</t>
  </si>
  <si>
    <t>Začiatkom šk. r. 2019/2020 do 15. septembra sa prijalo nasl. monžstvo žiakov: ind. 189, skup. 155, spolu 344. Celkový počet sa upravil prirodzeným obvyklým spôsobom na 331 ku koncu jan. 2020 a ku koncu šk. r. 320. K 15. sept. 2020 sme vykazovali na zač. štat. obdobia ind. 181, skup 150, spolu 331. Pedagogickí zamestnanci majú požadované vzdelanie - vyššie odb., resp. VŠ Mgr. alebo vyššie. Všetci kmeňový učitelia  HO a VO sú plne kvalifikovaní. Uskutočnili sa žiacke a koncerty, výstavy, iné podujatia. Ich podrobný rozpis viď v správe o VVČ. Pandemické obdobie: ZUŠ -MAI nemá alebo má minimálny vplyv na niektoré ukazovatele v dobe pandémie. V mesiacoch marec až jún bola škola zatvorená, postupne sme nabehli na rôzne formy dištančného vzdelávania, ku ktorému sme sa museli vybaviť technicky aj vedomostne. Tvorivé dielne, na ktoré riaditeľ získal prostriedky zo št. rozpočtu sú z dôvodu pandémie odložené zmluvne na rok 2021, ale už sú mat.-techn. pripravené. Výber školného značne ovplyvnilo pandemické obdobie.* Počet koncertov v tabuľke obsahuje aj triedne koncerty, nakoľko sú verejné. Vzhľadom na pandémiu bolo vyhlásených v republike aj mimo nej oveľa menej súťaží a verejné podujatia boli vo väčšine roku vyslovene zakázané, preto sa plán plnil len čiastočne - pričom sú dosiahnuté čísla podľa nás parvdepodobne najväčšie možné a čo sa týka kvalifikovanosti, odbornosti prospechu a úspešnosti v prijímaní na ďaľšie štúdium (prvé 4 merateľné ukazovatele), sú vyslovene dobré. Okrem uvedených v tabuľke škola poslala výtvarný aj nahraný hudobný materiál na online súťaže, ktoré však ešte v danom období neboli vyhodnotené.</t>
  </si>
  <si>
    <t>Mgr. Attila Visnyai, PhDr. Andrea Mágyelová,20.5.2021</t>
  </si>
  <si>
    <t>Mgr. Attila Agócs, PhD., 20.5. 2021</t>
  </si>
  <si>
    <t>Aj činnosti v rámci tohto podprogramu sú poznačené úspornými opatreniami v dôsledku šírenia koronavírusu. Poskytovanie transferov bolo pozastavené na obdobie 4/2020-06/2020 rozhodnutím MZ. V rámci FTC Fiľakovo pracujú nasledovné športové oddiely: futbal - dospelí, žiaci, dorast; šach; kolky; stolný tenis; cyklistika; power lifting. Športové podujatia, ktoré zorganizovalo alebo bolo spoluorganizátorom mesto sa neuskutočnili. Rozdiel rozpočtu a plnenia vo výške 9000,00 € je z dôvodu vrátenia nevyčerpanej dotácie z o.z. FTC (29.12.2020 3000,00 €, 30.12.2020 3000,00 €, 31.12.2020 3000,00 €)</t>
  </si>
  <si>
    <t>Mesto pravidelne poukazuje bežný transfer VPS Fiľakovo na zabezpečenie prevádzky športového ihriska. Aj keď kvôli COVID-19 boli športové podujatia zakázané, bolo potrebné uhrádzať výdavky na energie a bežnú opravu a údržbu areálu.</t>
  </si>
  <si>
    <t>PhDr. Andrea Mágyelová, 20,5,2021</t>
  </si>
  <si>
    <t xml:space="preserve">Informácie o poskytnutých dotáciách sú dostupné na webovom sídle mesta  https://www.filakovo.sk/index.php/sk/samosprava/rozpocet-mesta/prehlad-poskytnutych-dotacii.   Aj na aktivity týchto úspešných žiadateľov mali vplyv opatrenia v súvislosti s pandémiou. Každý subjekt bol oslovený ohľadom použitia dotácie. Schválených bolo (okrem dotácie pre FTC) celkovo 15850,00 € pre 16 občianskych združení. Po reakcii o.z. o realizácii projektov sa upravila výška na 12 500,00 €. Následne 3 350,00 € nebolo vyčerpaných. Správu o čerpaní dotácií poskytnutých o.z. z pozpočtu mesta Fiľakov za rok 2020 bola preložená MsZ na zasadnutí dňa 25.2.2021. MZ zobralo na vedomie uvedenú správu Uznesením č. 20/2021.                                                                                                                         Vo schválenom rozpočte sa počítalo aj s kapitálovými výdavkami na rekonštrukciu koncertnej sály.    Táto aktivita sa neuskutočnila a z toho dôvodu sa pristúpilo aj k úprave rozpočtu.                                </t>
  </si>
  <si>
    <t>16 - skutočne čerpalo len 9 o.z.)</t>
  </si>
  <si>
    <t>Ing. Valéria Budaiová, zastupujúca riaditeľka HMF</t>
  </si>
  <si>
    <t>PhDr. Andrea Mágyelová, 20.5.2021</t>
  </si>
  <si>
    <t>Žiaci navštevovali krúžky len začiatkom roka 2020, od marca boli zrušené všetky záujmové vzdelávania.</t>
  </si>
  <si>
    <t>Prednostka: v komentáti sa píše: žiaci navštevovali krúžky do marca 2020. Toto tvrdenie nie je možné vyčítať zo skutočnej hodnoty k 31.12.2020 v dôsledku nepochopenia, čo má skutočná hodnota obsahovať.</t>
  </si>
  <si>
    <t>Bialončiková Radka, 26.3.2021, opravila: PhDr. Mágyelová Andrea, 20.5.2021</t>
  </si>
  <si>
    <t>Škola vypláca dopravné žiakom mesačne. Väčšina rodičov využíva možnosť zasielania finančných prostriedkov na dopravné na účet . Vyplácaním príspevku na dopravu sa aktívne podporuje dochádzka žiakov do školy aj zo sociálno nevýhodnených rodín.Vzhľadom na aktuálnu epidemiologickú situáciu boli finančné prostriedky väčšinou vyplatené pre prvý stupeň ZŠ.</t>
  </si>
  <si>
    <t>Prednostka: škola si musí pri spracovaní hodnotiacej správy skontrolovať schválený rozpočet, aby nehodnotia merateľné ukazovatele, ktoré nie sú schválenými merateľnými ukazovateľmi, zároveň kontrolovala číslovanie podprogramu, aby neuvádzla čísla, ktoré nie sú schválené.</t>
  </si>
  <si>
    <t>Počet stravníkovh v ŠJ pri ZŠ</t>
  </si>
  <si>
    <t>z toho cudzí</t>
  </si>
  <si>
    <t>??</t>
  </si>
  <si>
    <t xml:space="preserve">Školská jedáleň bola v prevádzke aj v pandemickej situácii podľa opatrení a usmernení . </t>
  </si>
  <si>
    <t xml:space="preserve">Prednostka: hodnotiť merateľné ukazovatele, ktoré sú schválené </t>
  </si>
  <si>
    <t>Počas pandémie v šk. roku 2019/2020 ŠKD bol zatvorený. V mesiaci jún bol iba v poobedňajších hodinách, pracovalo sa v piatich výchovných skupinách. V šk. roku 2020/2021 ranný školských klub detí je naďalej zatvorený, po vyučovaní sa pracuje v piatich skupinách.</t>
  </si>
  <si>
    <t>Škola nedodala hodnotenie</t>
  </si>
  <si>
    <t>13</t>
  </si>
  <si>
    <t>JUDr. Norbert Gecso, 12.5.2021</t>
  </si>
  <si>
    <t>Mesto Fiľakovo podľa potrieb na to odkázaných občanov poskytuje dávky v hmotnej núdzi, pri rozhodovaní o priznaní dávky mesto vychádza z objektívneho posudzovania finančnej situácie žiadateľa, mierne sa zvýšil počet mestom vystrojených pohrebov. Žiaľ narastá počet  pohrebov, ktoré musí zabezpečiť mesto nakoľko rodinný príslušníci nie sú ochotní  zabezpečiť pohreb pre svojich príbuzných.</t>
  </si>
  <si>
    <t>JUDr. Norbert Gecso,12.5.2021</t>
  </si>
  <si>
    <t>Skutočná hodnota          k 31.12.2020</t>
  </si>
  <si>
    <t>Mgr. Attila Agócs, PhD., 20.5.2021</t>
  </si>
  <si>
    <t>Od 01.01.2012 poskytovanie opatrovateľskej služby v plnej miere vykonáva n.o. Nezábudka, ktorú založilo mesto. Mesto mesačne poukazuje transfery za účelom zabezpečenia tejto opatrovateľskej služby pre n.o. Nezábudka. V tomto programe sa v rámci kapitálových výdavkov predpokladal nákup osobného motorového vozidla pre potreby n.o., na ktoré bol podaný projekt. Tento projekt však nebol úspešný. Výročná správa o činnosti a hospodárení neziskovej organizácie Nezábudka, n. o., Záhradnícka 1987/2, 986 01 Fiľakovo za rok 2020 je verejne prístupná na stránke mesta Fiľakovo, ako aj na webovom sídle Nezábudka, n.o. Výročná správa obsahuje podrobnosti o činnosti.</t>
  </si>
  <si>
    <t xml:space="preserve">Denný stacionár využíva zvýšený počet záujemcov, v roku 2020 z dôvodu pandémie COVID-19 bola aj ich činnosť veľmi obmedzená.                                                                                                                                                 Mesto podalo žiadosť o nenávratný finančný príspevok na zriadenie Denného stacionára - prestavbu bývalej budovy ZUŠ na denný stacionár, ktorá bola pozitívne posúdená. S prestavbou priestorov na Denný stacionár sa začalo v II. polroku 2020. V mzdových výdavkoch sú výdavky na projektový manažment, ktorý realizuje denný stacionár. </t>
  </si>
  <si>
    <t>V roku 2020 je mesto prijímateľom finančného príspevku na financovanie sociálnej služby v zariadení sociálnych služieb podľa § 71 ods. 6 zákona č. 448/2008 Zb. o živnostenskom podnikaní (živnostenský zákon) v z.n.p. na základe Zmluvy č. 1605/2020-M_ODFSS, ktorej poskytovateľom je Ministerstvo práce, sociálnych vecí a rodiny Slovenskej republiky. Mesto zazmluvnený transfer vo výške 301 392,00  € poskytnutý na základe tejto zmluvy zasiela štvrťročne (tak ako ich dostáva) za účelom zabezpečenia sociálnej  služby pre n.o.                                                                                               Zároveň pre Nezábudku n.o. poskytol štát pre boj s COVIDOM ďalšie transfery vo výške 31 788,00 €.</t>
  </si>
  <si>
    <t>Databáza FO</t>
  </si>
  <si>
    <t xml:space="preserve">Nakoľko neustále dochádza k zvyšovaniu počtu " záškolákov ", je možné pozorovať rastúci počet poberateľov tejto dávky prostredníctvom inštitútu osobitného príjemcu, v sledovanom období došlo k enormnému zvýšeniu poberateľov tejto dávky, databáza je priebežne aktualizovaná kompetentným zamestnancom MsÚ.                                                                                                                           Zaúčtované výdavky na stravovanie a školské potreby v rámci podprogamu = tu sa sledujú transfery, ktorých prijímateľom Špeciálna základná škola, aj keď nie je v zriaďovateľskej pôsobnosti mesta Fiľakovo.                                                                     </t>
  </si>
  <si>
    <t>V roku 2021, po zavedení povinného predprimárneho vzdelávania je rizikom, že sa počet rodín, kde bude mesto osobitným príjemcom, zvyšovať. Veľkým problémom je, že sociálni pracovníci, zamesntnaní v rámci NP TSP I sa nemôžu zúčastniť na riešení nákupov pre rodiny, ktorým je osobitný príjemca mesto. Je otázne, či v prípade nárastu počtu rodín, ktorým bude mesto Fiľakovo osobitným príjemcom, nebude potrebné navýšiť počet zamestnancov, aj keď mesto zamestnáva 8 sociálnych pracovníkov??</t>
  </si>
  <si>
    <t>Ing. Judita Mihályová, 3.5.2021</t>
  </si>
  <si>
    <t>Mgr. Attila Agócs, PhD.,1.6.2021</t>
  </si>
  <si>
    <t>Kontrolná činnosť v roku 2020 bola vykonávaná  na základe schváleného plánu kontrolnej činnosti na I. polrok 2020 a plánu kontrolnej činnosti na II. polrok 2020. V rámci kontrolnej činnosti bolo za obdobie od 01.01.2020 do 31.12.2020 vykonaných 11 kontrol na základe plánov kontrolnej činnosti a jedna kontrola na základe žiadosti primátora mesta. Podrobné výsledky kontrolných akcií v podobe kontrolných zistení boli predkladané MZ priebežne vždy po ukončení kontroly na najbližšom zasadnutí. V súlade s pravidlami kontrolnej činnosti boli k zisteným nedostatkom navrhnuté odporúčania a opatrenia. Kontrola plnenia uznesení MZ bola vykonávaná  pravidelne pred každým plánovaným zasadnutím MZ hlavnou kontrolórkou mesta a následne bola predložená informácia o plnení uznesení MZ v celkovom počte 5. V zmysle § 18f ods. 1 písm. e) zákona č. 369/1990 Zb. o obecnom zriadení v znení neskorších zmien bola vypracovaná Správa o kontrolnej činnosti za rok 2019.  Bolo vypracované stanovisko k záverečnému účtu, k návrhu na prijatie návratnej finančnej výpomoci na základe Uznesenia vlády Slovenskej republiky č. 494 z 12.8.2020 a k návrhu rozpočtu mesta na roky 2021 - 2023. Bol vypracovaný súhlas hlavnej kontrolórky s odkladom splátky úveru č. 81/201/UZ.</t>
  </si>
  <si>
    <t>PhDr. Andrea Mágyelová, 26.5.2021, Ing. Vince Erdős, 26.5.2021</t>
  </si>
  <si>
    <t>Mgr. Attila Agócs, PhD., 1.6.2021</t>
  </si>
  <si>
    <t>Hlavné aktivity podprogramov 6.1 - 6.7 z hľadiska mesta spočívajú  v poskytovaní transferu na činnosť príspevkovej organizácie Verejnoprospešné služby mesta Fiľakovo. Cena práce zamestnancov na aktivite 6.1.1  Nakladanie so zmesovým odpadom je tvorená mzdou a odvodmi zamestnanca, ktorý vykonáva správu poplatkov za TKO a DSO. Cena práce zamestnancov na aktivite 6.1.2 Nakladanie so separovaným KO je tvorená mzdou a príslušnými odvodmi 2 zamestnancov, ktoré sa mesto zaviazalo zamestnávať po dobu 5 rokov po ukončení projektu Zberného dvora.  V programe 6 sa podľa odporúčania NKÚ sledujú aj merateľné ukazovatele, ktoré napĺňa VPS Fiľakovo.  Činnosť VPS Fiľakovo a podrobný rozbor jednotlivých aktivít a činností v rámci schváleného programového rozpočtu predkladá samostatne VPS Fiľakovo.  Vo výdavkoch na transfery v podprogramoch  6.1.1, 6.1.2  sú aj výdavky na nemocenskú dávku pre zamestnancov.</t>
  </si>
  <si>
    <t>PhDr. Andrea Mágyelová,  24.5.2021</t>
  </si>
  <si>
    <t>PhDr. Andrea Mágyelová, 24.5.2021</t>
  </si>
  <si>
    <t>Výdavky podprogramu sú zložené z pravidelných príspevkov na zabezpečenie činnosti VPS Fiľakovo vo výške 115 330,00 € a odvodu 50% príjmu za parkovné vo výške 10 603,50 €. Činnosť v rámci podprogramu hodnotí v ročnej hodnotiacej správe VPS Fiľakovo.</t>
  </si>
  <si>
    <t>Ing. Ivan Vanko, 3.5.2021</t>
  </si>
  <si>
    <t>8002 m2 /72 %</t>
  </si>
  <si>
    <t xml:space="preserve">V rámci aktivity výstavba a rekonštrukcia miestnych komunikácii v prvom polroku 2020 bolo riešené asfaltovanie chodníkov. Ostatné rekonštrukcie na miestnych komunikáciách budú realizované v druhom polroku 2020. Pôvodný rozpočet vo výške 546 118,00 € bol upravený v dôsledku výpadku podielových daní.
</t>
  </si>
  <si>
    <t>2) STAVBA - CYKLOCHODNÍK FIĽAKOVO - CYKLOCHODNÍK - I. ETAPA - celkom 2429 m2</t>
  </si>
  <si>
    <t>3) Vybudovanie parkoviska + chodník na ul. Daxnerová - celkom 710 m2</t>
  </si>
  <si>
    <t>4) Asfaltovanie miestnych komunikácii - celkom 3400 m2</t>
  </si>
  <si>
    <t>Ing.Ivan Vanko, 3.5.2021</t>
  </si>
  <si>
    <t xml:space="preserve">MOS:
do konca januára                        42 UoZ                                                                                                                                           do konca februára                      39 UoZ                                                                                                                                      do konca marca                           40 UoZ                                                                                                                                 do konca   apríla                          40 UoZ                                                                                                                                  do konca mája                             36 UoZ                                                                                                                                  do konca júna                              36 UoZ                                                                                                                               do konca júla                               36 UoZ                                                                                                                                         do konca augusta   vyr . 0 UoZ        11 UoZ                                                                                                                                 do konca septembra vyr. 0 UoZ      zar . 0 UoZ  – 11  UoZ                                                                                                            do konca októbra vyr. 1 UoZ      – 10 UoZ                                                                                                                                       do konca novembra vyr.0 UoZ  – 10  UoZ                                                                                                                      do konca decembra vyr.0 UoZ  – 10  UoZ </t>
  </si>
  <si>
    <t xml:space="preserve">AČ:                                                                                                                                                                                                     do konca januára                      10 UoZ                                                                                                                                 do konca februára                    10 UoZ                                                                                                                                       do konca marca                           9 UoZ                                                                                                                                         do konca   apríla                          9 UoZ                                                                                                                                          do konca  mája                            7 UoZ                                                                                                                           do konca  júna                             7 UoZ                                                                                                                                do konca júla: AČ stojí                                                                                                                                                                 do konca augusta vyr.6 UoZ                     zar. 4  UoZ  – 34 UoZ                                                                                             do konca septembra vyr. 1 UoZ                      zar. 2 UoZ – 35 UoZ                                                                                                do konca októbra vyr.2 UoZ                      zar. 1 UoZ            – 34 UoZ                                                                      do konca novembra vyr. 2 UoZ                      zar. 2 UoZ         – 34  UoZ                                                                              do konca decembra vyr. 0 UoZ                      zar. 2 UoZ         – 34  UoZ </t>
  </si>
  <si>
    <t>V roku 2020 mesto Fiľakovo pokračovalo v aktivovaní nezamestnaných a ich zapájaní do verejnoprospešných prác zameraných na zlepšenie kvality životného prostredia, poriadku a čistoty v meste, ako aj na obnovenie a údržanie pracovných návykov uchádzačov o zamestnanie. Aktivačné  práce mesto organizuje formou menších obecných služieb (ďalej len MOS) podľa zákona o obecnom zriadení a formou dohody s UPSVaR Lučenec (ďalej len AČ) o zamestnanosti. Prácu týchto UoZ organizuje celkom 3 koordinátori, z čoho len 1 koordinátor je platený čiastočne z príspevku na aktivačnú činnosť a 2 koordinátori sú platení z vlastných zdrojov. Na základe dohody podľa zákona o pomoci v hmotnej núdzi počet občanov, ktorí vykonávajú činnosť na území mesta Fiľakovo, je maximálne 70.   UoZ pomáhajú pri udržiavaní čistoty v meste. V dôsledku pandémie COVID ÚPSVR pozastavil výkon MOS a AČ - UoZ nemajú vykonávať aktivačné práce za účelom ochrany ich zdravia.</t>
  </si>
  <si>
    <t xml:space="preserve">Z finančných prostriedkov sa majú realizovať investície, ktoré vychádzajú z požiadaviek občanov prípadne z uznesení mestského zatupiteľstva na návrh poslancov. V rámci vynútených akcii v prvom polroku 2020 bola zaplatená montáž odpruženej drevebej podlahy v budove ZUŠ  v hodnote 2 253,00 € a projektová dokumentácia na rekonštrukciu kanalizačnej prípojky pre 12BJ bytový dom na ul. ŽELEZNIČNÁ v hodnote 1 250 €.                                                                                                       </t>
  </si>
  <si>
    <t xml:space="preserve">Mesto Fiľakovo v roku 2020 celkovo obdŕžalo 27  žiadostí o výrub drevín.  
V 22 prípadoch bolo vyhovené, v 1 prípade bol udelený len čiastočný súhlas na výrub dreviny (Materská škola, Daxnerova), v 2 prípadoch boli zastavené konania z dôvodu späťvzatia žiadosti žiadateľom (Schnelczer, Basalt Stone s.r.o.) a v 2 prípadoch boli prerušené konania a prenesené na rok 2021 (SSD, a.s., Tóth L.) . 
Mesto Fiľakovo vydalo 1 nesúhlas a 4 súhlasy vlastníka pozemku, ktorý je potrebný doklad k podaniu žiadosti o vydanie súhlasu drevín. Súhlas vlastníka pozemku sa vydáva pre žiadateľa v prípade, ak žiadateľ plánuje výrub stromu na mestskom pozemku.  
Oznámením vyrúbala ŽSR nebezpečné dreviny v počte 2 ks. V jednom prípade bol oznámený výrub dreviny vyplývajúci z osobitých predpisov a v druhom prípade z dôvodu ohrozenia zdravia, života človeka alebo pri bezprostrednej hrozbe vzniku značnej škody na majetku.  
Mesto Fiľakovo vydalo právoplatné povolenie na výrub pre 39 ks drevín. Náhradná výsadba bola určená v počte 155 ks drevín a finančná náhrada v hodnote:
1. 149,25 €, (Kovács Z.) 
2.  431,30 € (Krisztián, neprevzal rozhodnutie)
3. 99,54 € (Póczos, uhradené).
Povolenie pre žiadateľa Basalt Stone s.r.o., kde bola stanovená aj finančná náhrada výrubu na výšku 11606,39 € bolo napadnuté odvolaním. Okresný úrad Lučenec zrušil rozhodnutie Mesta Fiľakovo, vrátil prípad na nové prešetrenie. Mesto Fiľakovo konanie zastavilo, nakoľko účastník konania, na ktorého návrh sa konanie začalo, vzal návrh na začatie konania späť. 
Povolenie na výrub dreviny od žiadateľa SSD a.s. bolo napadnuté odvolaním, na základe toho bol spisový materiál odstúpený na OÚ LC. Okresný úrad Lučenec vrátil prípad rozhodnutím na nové konanie. Mesto Fiľakovo pre žiadateľa SSD a.s. prerušilo konanie a vyzval účastníka konania na doplnenie podania. Spisový materiál bol prenesený na rok 2021.
V prípade jednej žiadosti bolo prerušené konanie, aby žiadateľ doplnil podanie (Ladislav Tóth). Z uvedeného dôvodu bol spisový materiál prenesený na rok 2021.
Mesto Fiľakovo vyrúbalo 1 ks dreviny z dôvodu bezprostredného ohrozenia zdravia alebo života/bezprostrednej hrozby vzniku značnej škody na majetku. Bolo písomne oznámené Okresnému úradu .
</t>
  </si>
  <si>
    <t>Mgr. Silvia Dubovská, PhDr. Peter Fehér, 12.5.2021</t>
  </si>
  <si>
    <t>PhDr. Peter Fehér, Mgr. Silvia Dubovská (2021), vedúci odd. školstva, odborný zamestnanec Školského úradu</t>
  </si>
  <si>
    <t>Skutočná hodnota                        k 31.12.2020</t>
  </si>
  <si>
    <t>Činnosť odborného zamestnanca školského úradu spočíva predovšetkým v zabezpečovaní preneseného výkonu štátnej správy na úseku školstva v zmysle zákona o štátnej správe v školstve a školskej samospráve a je vykonávaná podľa schváleného plánu práce, čo sa odzrkadľuje aj vo vyváženom plnení merateľných ukazovateľov. Výnimku tvoria nepravidelne realizované aktivity, ktoré sa vykonávajú na základe aktuálnych rozhodnutí zriaďovateľa, resp. požiadaviek jednotlivých škôl. Pojem "písomné informácie" znamená rozsiahlejšie mesačné metodické pokyny , usmernenia a príkazy zriaďovateľa. Ústne či e-mailom zasielané operatívne pokyny sú zahrnuté do nepravidelne realizovaných aktivít, ktorých cieľom je poskytovanie odbornej a metodickej pomoci pri plnení sporadicky sa vyskytujúcich neodkladných úloh. Zvýšený počet týchto aktivít v predmetnom roku je následkom pandémie ochorenia COVID-19 spôsobeného koronavírusom. Keďže z dôvodu koronavírusu boli nefunkčné jednotlivé komisie, odborný zamestnanec školského úradu sa zúčastnil len jedného zasadnutia komisie školstva, na ktorom boli prerokované návrhy na ocenenie pedagógov z príležitosti osláv mestského dňa učiteľov. Do mestského zastupiteľstva bola predložená informácia o žiadosti súkromnej ZUŠ Divín, ako aj dva návrhy VZN: č. 3/2020, ktorým sa mení a dopĺňa VZN mesta Fiľakovo č. 2/2019 o výške príspevku na čiastočnú úhradu nákladov v školách a č. 4/2020, ktorým sa mení a dopĺňa VZN mesta Fiľakovo č. 1/2016 o určení miesta a času zápisu detí na plnenie povinnej školskej dochádzky v základných školách.</t>
  </si>
  <si>
    <t>1 / 100 %</t>
  </si>
  <si>
    <t>2/ 67 %</t>
  </si>
  <si>
    <t>4 / 200%</t>
  </si>
  <si>
    <t>8  / 80 %</t>
  </si>
  <si>
    <t>10 / 10 %</t>
  </si>
  <si>
    <t>9/ 90 %</t>
  </si>
  <si>
    <t>20  / 100 %</t>
  </si>
  <si>
    <t>7 / 44</t>
  </si>
  <si>
    <r>
      <rPr>
        <b/>
        <u/>
        <sz val="9"/>
        <rFont val="Arial CE"/>
        <charset val="238"/>
      </rPr>
      <t>Územné rozhodnutie (ÚR) :</t>
    </r>
    <r>
      <rPr>
        <sz val="9"/>
        <rFont val="Arial CE"/>
        <charset val="238"/>
      </rPr>
      <t xml:space="preserve">
V roku 2020 bolo vydané 1 územné rozhodnutie.                                                                                                                                                                           1) IBV pod Červenou skalou -rošírenie verejného vodovodu
</t>
    </r>
    <r>
      <rPr>
        <b/>
        <u/>
        <sz val="9"/>
        <rFont val="Arial CE"/>
        <charset val="238"/>
      </rPr>
      <t xml:space="preserve">Stavebné povolenie (SP) : 
</t>
    </r>
    <r>
      <rPr>
        <sz val="9"/>
        <rFont val="Arial CE"/>
        <charset val="238"/>
      </rPr>
      <t xml:space="preserve">V roku 2020 boli vydané 2 stavebné povolenia.                                                                                                                                                                1) Detské ihrisko (Farská lúka)                                                                                                                                                                                                                                       2) Cyklochodník - Fiľakovo a ato I. a II.etapa
</t>
    </r>
    <r>
      <rPr>
        <b/>
        <u/>
        <sz val="9"/>
        <rFont val="Arial CE"/>
        <charset val="238"/>
      </rPr>
      <t xml:space="preserve">Kolaudačné rozhodnutie (KR) : 
</t>
    </r>
    <r>
      <rPr>
        <sz val="9"/>
        <rFont val="Arial CE"/>
        <charset val="238"/>
      </rPr>
      <t>V roku 2020 boli vydané 4 kolaudačné rozhodnutia                                                                                                                                                        1) Zníženie energetickej náročnosti objektu materskej školy,Daxnerova 1693/15, Fiľakovo                                                                                                2) Sprístupnenie a zveľadenie stredovekého hradu - SO-01 až SO-04                                                                                                                                       3) Sprístupnenie a zveľadenie stredovekého hradu   -časť 1                                                                                                                                           4) Sprístupnenie a zveľadenie stredovekého hradu   -časť 2</t>
    </r>
  </si>
  <si>
    <r>
      <rPr>
        <b/>
        <u/>
        <sz val="9"/>
        <rFont val="Arial CE"/>
        <charset val="238"/>
      </rPr>
      <t>VEREJNÉ OBSTARÁVANIE</t>
    </r>
    <r>
      <rPr>
        <sz val="9"/>
        <rFont val="Arial CE"/>
        <charset val="238"/>
      </rPr>
      <t xml:space="preserve"> – V roku 2020 bolo vykonaných celkovo </t>
    </r>
    <r>
      <rPr>
        <b/>
        <sz val="9"/>
        <rFont val="Arial CE"/>
        <charset val="238"/>
      </rPr>
      <t>20</t>
    </r>
    <r>
      <rPr>
        <sz val="9"/>
        <rFont val="Arial CE"/>
        <charset val="238"/>
      </rPr>
      <t xml:space="preserve"> verejných obstarávaní (ďalej len VO). Z celkového počtu v 4 prípadoch obstarávanie bolo vykonané pre služby, v 7 prípadoch na vypracovanie rôznych projektových dokementov alebo dokumentácie, ktoré súvisia s plánovanými stavebnými akciami.  Na stavebné akcie tiež boli vyhotovené verejné obstarávania. Počet VO na realizáciu stavby bolo 9.                               Zoznam vykonaných VO je uvedené nižšie. </t>
    </r>
  </si>
  <si>
    <r>
      <t>Zoznam realizovaných verejných obstarávaní pre stavby:</t>
    </r>
    <r>
      <rPr>
        <b/>
        <sz val="9"/>
        <rFont val="Arial CE"/>
        <charset val="238"/>
      </rPr>
      <t xml:space="preserve"> </t>
    </r>
  </si>
  <si>
    <t xml:space="preserve">Na zamestnancov mestského úradu sme v roku 2020 neobdržali žiadnu oficiálnu sťažnosťsťažnosť.  V období od 15.4.2020-30.6.2020 boli v rámci ekonomických opatrení súvisiacich s ochorením COVID-19, znížené úväzky zamestnancova mestského úradu na 80%. V II.polroku 2020 sa mali realizovať výberové konania na vedúceho Školského úradu, účtovníčku, OPKC a PKC, TSP a TP. Pracovná pozícia účtovníčky bola obsadená od 1.1.2021. VK na vedúceho školského úradu sa v roku 2020 nepodarilo zrealizovať kvôli nezáujmu o túto pracovnú pozíciu. Sociálny pracovníci (OPKC, PKC, TSP a 2x TP) boli vybraní výberovými konaniami a schválený IA MPSVR SR. Ústna sťažnosť v súvislosti s výkonom práce a nepochopením kompetencií  prišla na zamestnankyňu Komunitného centra. Z dôvodu COVIDU sa táto sťažnosť nemohla riešiť konftrontáciou sťažovateľa a zamestnankyne. V roku 2021 sa táto sťažnosť riešila. </t>
  </si>
  <si>
    <t xml:space="preserve">Zlepšiť spoluprácu medzi oddeleniami za účelom zlepšenia poskytovania služieb mestského úradu a zvýšenia kvality administratívnych úkonov voči  klientom mestského úradu. </t>
  </si>
  <si>
    <t>V rámci tohto programu sa realizujú všetky národné projekt, okrem NP zameraných na výkon sociálnej práce (NP TSPI a NP BOKKÚ). V rámci 13.3. sa sledujú výdavky na na projekt právneho poradenstva financovaného prostredníctvom regionálneho príspevku. Výdavky obsahujú CCP Asistentov bývania a výdavky na právne služby JUDr. Matulovej. Národné projekty z OP ĽZ cez ÚPSVR boli z dôvodu pandémie pozastavené. Výkon právneho poradenstva, kde 2 osoby vykonávali funkciu asistentov bývania boli od 1.4.2020 ukončené. Ukončenie realizácie projektu bolo k 10.10.2020. Správa z AFK - na základe zmluvy o poskytnutí RP č. 928/2018 v znení dodatku č. 158/2019 a dodatku 799/2020 na úhradu výdavkov pre asistentov bývania, ktorá bola zaslaná 17.5.2021 konštatuje nezistenie nedostatkov. Touto AFK sa úspešne ukončila realizácia projektu. Výdavky na AČ a MOS sú sledované v podprograme 11.1.</t>
  </si>
  <si>
    <t>434 osobných spisov, mzdová agenda 384 osôb</t>
  </si>
  <si>
    <t>21 110 účtovných operácií</t>
  </si>
  <si>
    <t>Mgr. Dubovská, PhDr. Fehér, Ing. Šoóš,12.5.2021</t>
  </si>
  <si>
    <t>Niektoré výkony v tejto oblasti boli poznačené pandémiou ochorenia COVID-19 spôsobeného koronavírusom. Zamestnankyne mzdového centra spracúvajú personálnu a mzdovú agendu 6 základných škôl, 2 základných škôl s materskou školou, 5 samostatných materských škôl, 8 školských klubov detí, 7 školských jedální okolitých obcí a 1 základnej školy, 1 školského klubu detí, 1 základnej umeleckej školy, 2 materských škôl a 3 školských jedální mesta Fiľakovo (spolu personálna agenda cca. 270 osôb, mzdová agenda cca. 220 osôb, lebo obec Radzovce vedie vlastnú mzdovú agendu, ale personálna agenda tohto subjektu je naďalej spracovávaná zamestnankyňami SPOcÚ). Tie isté zamestnankyne spracúvajú aj personálnu a mzdovú agendu mestského úradu, mestskej polície, občianskej poriadkovej služby, osôb zamestnaných v rámci rôznych projektov či na krátkodobé dohody, poslancov mestského zastupiteľstva, členov komisií pri mestskom zastupiteľstve ...), čo znamenalo k 31.12.2020 spolu ďalších cca. 180 spisov personálnej agendy a 180 mesačných či štvrťročných výpočtov mzdy. Na vysvetlenie uvádzame, že pod pojmom vedenie personálnej a mzdovej agendy treba chápať množstvo dielčich úkonov, ako napr. pracovné zmluvy a dohody, prihlášky a odhlášky do poisťovní, mzdové a evidenčné listy, odvody a zrážky zo mzdy, exekúcie, výkazy atď., ktorých počet sa neustále mení. Počet účtovných operácií sa v porovnaní s predchádzajúcimi rokmi znížil, keďže školy fungovali v online režime. Výkony v oblasti vyúčtovania príspevkov na vzdelávanie z rozpočtovej kapitoly MV SR sú závislé od ich poukazovania odborom školstva Okresného úradu BB. Spoločný stavebný úrad pracuje pre 19 obcí.</t>
  </si>
  <si>
    <t>Ing. Ivan Vanko, Ing. Vladimír Šoóš, 12.5.2021</t>
  </si>
  <si>
    <t>Mesto má schválenú zmluvu na financovanie Národného projektu Podpora a zvyšovanie kvality terénnej sociálnej práce, kód ITMS 2014+: 312041Y376, ZMLUVA O SPOLUPRÁCI Č.: N20200129028). Je zazmluvnený 1 terénny sociálny pracovník  a na pozícii terénneho pracovníka 2 zamestnanci. Kancelária KC sídli na Ulici Biskupická 49B - budova kolkárne, v ktorej v minulosti sídlil Úrad práce, sociálnych vecí a rodiny, pracovisko Fiľakovo. Mesto má aj vlastného zamestnanca, ktorý vykonáva prácu terénneho sociálneho pracovníka. Zamestnanci na základe NP nebolo možné v prvom polroku prijať, nakoľko z dôvodu šírenia pandémie sa výberové konanie nemohlo uskutočniť. Zamestnanci v rámci NP TSP II sa vybrali na výberovom konaní dňa 24.8.2020 s nástupom do zamestnania 1.9.2021.</t>
  </si>
  <si>
    <t>Mesto implementuje národný projekt Budovanie odborných kapacít na komunitnej úrovni, Kód ITMS2014+: 312041Y403, ktorý sa sa realizuje vďaka podpore z Európskeho sociálneho fondu a Európskeho fondu regionálneho rozvoja v rámci Operačného programu Ľudské zdroje na základe ZMLUVY O SPOLUPRÁCI č. N20200113009.  Sociálna práca v KC je vykonávaná prostredníctvom 1 odborného garanta KC,1 odborného pracovníka KC a 1 pracovníka KC.  Implementáciou národného projektu zabezpečilo mesto kvalitný výkon sociálnej práce v meste Fiľakovo. V prvom polroku 2020 IA MPSVR SR refundovala aj náklady na predchádzajúci projekt 09/2019-12/2019. V druhom polroku 2020 z dôvodu nástupu OGKC na MD sa plánujú personálne zmeny na jednotlivých postoch, pričom podľa informácií z IA MPSVR SR nie je možný automatický presun osôb medzi jednotlivými postmi. Na základe plánu kontrolnej činnosti na rok 2020 a poverenia predsedu NKÚ SR č. 1754/01 z 11.2.2020 bola u mesta Fiľakovo ako prevádzkovateľa Komunitného centra Fiľakovo, vykonaná  kontrolná akcia „Komunitné centrá“, ktorej účelom bolo preverením činnosti komunitných centier a ich riadenia zo strany štátu zhodnotiť fungovanie komunitných centier a posúdiť možnosť poskytovania služieb v nich efektívnejším a účinnejším spôsobom. Kontrola bola vykonaná v čase od 24.2.2020 do 19.5.2020. Protokol o výsledku kontroly je dostupný na linku: https://www.nku.gov.sk/informovanie-sa-o-kontrolovatelnom-subjekte?reqSubjectId=254</t>
  </si>
  <si>
    <t>Dôsledne dodržiavať opatrenia prijaté na nápravu nedostatkov zistených pri kontrole NKÚ. Zvýšenie reflektácie činnosti KC na aktuálne problémy v meste. Zlepšiť spoluprácu medzi KC a TSP. Zavedenie pravidelných spoločných porád sociálnych pracovníkov.</t>
  </si>
  <si>
    <t>Zlepšiť spoluprácu medzi KC a TSP. Zavedenie pravidelných spoločných porád sociálnych pracovníkov.</t>
  </si>
  <si>
    <t xml:space="preserve">Mesto vydáva plnofarebné dvojjazyčné mestské noviny s názvom Fiľakovské zvesti - Füleki  Hírlap od roku 2005. Mestské noviny sa vydávajú raz mesačne v náklade 3700 ks, distribuujú sa zdarma. Tlač zabezpečuje spoločnosť  Alfa print s.r.o, Martin, ktorá bola vybraná verejným obstarávaním.  Počas roku 2020 však do vydávania novín zasiahla koronakríza. V rámci úsporných opatrení sa operatívne od apríla do septembra znížil počet strán o polovicu, t.j. na 4 slovenské a 4 maďarské strany. Znížil sa tiež náklad z 3700 na 3400 kusov. Z tohto dôvodu okrem poklesu plánovaných výdavkov na tlač klesol úmerne aj počet plánovaných výtlačkov na cca 97%.
Po vytvorení nového štatútu novín a etického kódexu vznikla redakčná rada, ktorá zasadá pravidelne raz mesačne. Zápisnice zo zasadnutí sú uverejňované na webovom sídle mesta. Kvôli epidemiologickým opatreniam však od apríla rada nezasadala osobne, rokovania prebiehali prostredníctvom emailovej komunikácie. 
Šéfredaktorkou a grafičkou je Bc. Klaudia Mikuš Kovácsová, jej zástupkyňou Mgr. Andrea Illés Kósik. Ďalší členovia - redaktorka Iveta Cíferová, členovia rady Margita Oroszová, Ing. László Kerekes, Emese Szvorák, Vladimír Cirbus. Preklady textov zabezpečujú zamestnanci MsÚ, HMF a MsKS.
Mestské noviny vychádzajú vždy v posledný deň v mesiaci (resp. prvý deň po víkende, ak posledný deň padne na víkend). Všetky čísla sú zverejnené na webovej stránke mesta http://www.filakovo.sk/index.php/sk/mesto/filakovske-zvesti. </t>
  </si>
  <si>
    <t>Bc. Klaudia Mikuš Kovácsová, 5.5.2021</t>
  </si>
  <si>
    <t xml:space="preserve">Urobiť inventarizáciu propagačných materiálov, ktoré má mestský úrad k dispozícii,  viesť ich  evidencii. </t>
  </si>
  <si>
    <r>
      <rPr>
        <b/>
        <i/>
        <sz val="9"/>
        <rFont val="Arial CE"/>
        <charset val="238"/>
      </rPr>
      <t>Tlačové správy</t>
    </r>
    <r>
      <rPr>
        <i/>
        <sz val="9"/>
        <rFont val="Arial CE"/>
        <charset val="238"/>
      </rPr>
      <t xml:space="preserve"> 
K 31.12. bolo vydaných 20 tlačových správ (v slovenskom a rovnaký počet v maďarskom jazyku), čo predstavuje 80% ročného plánu. Aj vydávanie tlačových správ postihla pandémia, kedy sa viaceré podujatia a investičné plány presunuli na ďalší rok, a tak vzniklo menšie portfólio tém, ktoré boli relevantné pre tlačové správy. Na základe vydaných tlačových správ vzniklo na rôznych internetových portáloch a v televíziách 244 (zaznamenaných) mediálnych výstupov (1220% oproti ročnému plánu), z nich v médiách s celoštátnou pôsobnosťou 10 zaznamenaných (250% ročného plánu). Mimo nich 20x v tačenej verzii Novohradských novín a v Obecných novinách. Vyššie uvedené počty sa týkajú len výstupov reflektujúcich na naše tlačové správy, nezahŕňajú vlastné témy redaktorov. Reportáží odvysielaných do konca júna bolo v slovenskom aj maďarskom jazyku v LocAll TV 131, čo je 109% ročného plánu. Kvôli úsporným opatreniam v rámci koronakrízy sa pritom počet objednaných príspevkov v TV LocAll znížil z 13 na 10 počas mesiacov apríl-september. Fiľakovo sa v prvom polroku viackrát objavilo vo viacerých relevantných celoštátnych médiách – predovšetkom RTVS a na internetových celoštátnych portáloch.
Facebook
Mestský facebook stále rastie, za rok sa bez reklamy podarilo zvýšiť počet fanúšikov stránky z 3128 na 4426. Pravidelne sa na stránke uverejňujú fotografie z podujatí (v danom roku absentovali kvôli pandémii), z bežného života Fiľakovčanov, z výstavby a iných prebiehajúcich prác, zverejňujeme oznamy mestského úradu, zdieľame pozvánky mestských organizácií. Aktívne sa zapájame do diskusií, odpovedáme na správy či iné dotazy. 
</t>
    </r>
    <r>
      <rPr>
        <b/>
        <i/>
        <sz val="9"/>
        <rFont val="Arial CE"/>
        <charset val="238"/>
      </rPr>
      <t>Besedy a fóra</t>
    </r>
    <r>
      <rPr>
        <i/>
        <sz val="9"/>
        <rFont val="Arial CE"/>
        <charset val="238"/>
      </rPr>
      <t xml:space="preserve">
V prvom polroku 2020 sa uskutočnili 2 podujatia s prítomnosťou médií, a to pri odovzdávaní MŠ Daxnerova a krste fotoknihy. V druhom polroku sa konalo odovzdanie podhradia a tlačovka k petícii za ochranu Belinských skál. Občianske fóra sa konali dvakrát, raz s témou budúcnosti gymnázia a raz s témou vybudovania parkoviska na Farskej lúke, obe v prvom polroku, v druhom už zhromaždenia protiepidemické opatrenia nedovoľovali. Reprezentačné stretnutia organizuje sekretariát primátora, ale keďže pandémia COVID-19 v roku 2020 nedovoľovala stretnutia, takého reprezentačné stretnutia sa neuskutočnili.
</t>
    </r>
    <r>
      <rPr>
        <b/>
        <i/>
        <sz val="9"/>
        <rFont val="Arial CE"/>
        <charset val="238"/>
      </rPr>
      <t>Fiľakovské zvesti</t>
    </r>
    <r>
      <rPr>
        <i/>
        <sz val="9"/>
        <rFont val="Arial CE"/>
        <charset val="238"/>
      </rPr>
      <t xml:space="preserve">
Ku komunikačnej stratégii mesta patrí aj vydávanie Fiľakovských zvestí, ktorým je venovaná osobitná správa.</t>
    </r>
  </si>
  <si>
    <t>Ing. arch. Erika Anderková, 11.5.2021</t>
  </si>
  <si>
    <t>Na kalendárny rok 2020 počet plánovaných projektov bol 2. V roku 2020 počet pripravených a skutočne podaných projektov v záujme rozvoja mesta bol celkom 9. MsÚ, oddelenie V, ŽP a SR, referát stratégie a rozvoja sa podieľalo na príprave všetkých projektov (projekt písaný na MsÚ, resp. pripravený v spolupráci aj s externou firmou). Referát SaR zabezpečuje implementáciu a monitoring každého doteraz úspešného projektu, kde prijímateľom je Mesto Fiľakovo - aktuálny počet reišených projektov celkom 42 (podané projekty, implementované projekty a projekty kde prebieha následný monitoring); zabezpečuje realizáciu všetkých aktivít, príprava projektov - zber, triedenie, kontrola a oprava údajov, podkladov a povinných príloh ku jednotlivým výzvam; pripravuje, konzultuje a doplňuje priebežné monitorovacie správy a následné monitorovacie správy pre projekty so všetkými povinnými prílohami). Zabezpečujú sa aj práce súvisiace s finančným riadením projektov - vypracovanie žiadostí o platbu, zber a triedenie príloh, príprava a spolupráca pri realizácii verejných obstarávaní, výberových konaní a všetkých súvisiacich adminstratívnych prác, zasielanie na kontrolu pre RO, príprava, kontrola a evidovanie zmlúv, finančná implementácia investičných aj neinvestičných projektov. Referát pravidelne sleduje a vyhodnocuje aktuálne výzvy vo všetkých grantových programoch. Dosiahnutá úspešnosť pre aktuálne podané projekty v celom roku 2020 je 50% + zatiaľ nevyhodnotené projekty. Z podaných 9 žiadostí (v monitorovanom období) boli 4 úspešné (ostatné nevyhodnotené). Z predchádzajúceho obdobia projekty neboli vyhodnotené (dnes už vieme, že LEADER - "koncertná sála" bol rozhodnutím schválený) Projekt v rámci Interreg V-A SK-HU s názvom "Geo Touristic Partnership" (GEOTOP), kde partnermi sú Riaditeľstvo nároného parku Buk (BNPI) a Mesto Fiľakovo (zakladateľ Novohrad-Nógrád UNESCO globálneho geoparku) bol rozbehnutý v decembri 2020. Veľký investičný projekt v rámci Interreg V-A SK-HU s názvom LIVING HERITAGE bol dokončený vo Fiľakove a Šiatorskej Bukovinke. Kvôli maďarským partnerom sme požiadali predĺženie termínu realizácie projektu. Projekt sa končí 30.06.2021. V decembri 2020 nastúpil zhotoviteľ na stavbu v rámci projektu "Denný stacionár". V sledovanom období na oddelení V, ŽP a SR prebiehala implementácia celkom 12 úspešných projektov (vrátane aj z predchádzajúceho obdobia), následný monitoring pre 16 ukončených projektov a v monitorovanom období bolo pripravených celkom 5 nových projektov (Operačné programy, riadiace ogány: Interreg V-A, LEADER, UPSVaR, MV SR, MK SR, MF SR - Výnosy, IROP, Environmentálny fond) .  Do prípravy a implementácie projektov boli zapojené nasledovné organizácie, inštitúcie, subjekty: maďarskí partneri v rámci žiadostí Interreg-VA, Spoločný technický skeretariát v Budapešti pre dotyčný program cezhraničnej spolupráce SK-HU, Hradné múzeum vo Fiľakove, Verejnoprospešné služby mesta Fiľakovo, Ministerstvo kultúry SR, Ministerstvo vnútra SR, ObÚ ŽP - Lučenec, KPÚ BB, pracovisko Lučenec, Z.p.o. Geopark Novohrad - Nógrád, obce na území geoparku, Úrad BBSK, ZŠ s VJM Lajosa Mocsáryho, MŠ Daxnerova a Štúrova, Ministerstvo financií SR, Ministerstvo pôdohospodárstva a rozvoja vidieka SR, UV SR, UPSVaR SR, malí a strední podnikatelia z regiónu. Ďalej prebieha implementácia Národného projektu Komunitné centrá,  činnosti v druhom polroku v priestoroch štadiónu FTC. Príprava a realizácia každého jedného projektu je zložitý proces v rámci ktorého spolupracuje referát stratégie a rozvoja a tiež aj sekretariát prednostu riadiacimi orgánmi, odbornými organizáciami a externými firmami, partnerskými mestami a ďalšími referátmi z MsÚ Fiľakovo. Počet zapojených organizácií v prvom polroku bol min. 15. Povinnú propagáciu a publicitu pre úspešné propjekty referát zabezpečuje v spolupráci s hovorkyňou mesta. Zoznamy aktuálnych projektov (pripravené a podané projekty, implementované projekty a monitorované projekty po ukončení) za predchdázajúce obdobia, aj aktuálny stav sa nachádzajú na web stránke mesta. Celková výška požadovanej dotácie za druhý polrok 2020 predstavuje sumu 316 042,48 EUR. Vďaka úspešným projektom bolo zapojených celkom 12 uchádzačov o zamestnanie do rôznych zamestnaneckých programov. Celkové náklady implementovaných projektov v sledovanom období: 2 622 399 EUR. (Podrobne viď. v aktualizovaných tabuľkách "projekty" na web stránke mesta Fiľakovo, 3 rôzne tabuľky: podané projekty, implementované projekty a následný monitoring.)</t>
  </si>
  <si>
    <t xml:space="preserve">Referát vydáva podľa požiadavky informácie o územnom pláne na mieste, v kancelárii č.6 MsÚ, alebo písomne na základe žiadosti o vyjadrenie. ÚPN mesta bol naposledy aktualizovaný v rokoch 2007-2008. Vyžaduje sa nový ÚPN mesta. V roku 2019 bola zabezpečená Zmena a doplnok (ZaD) k ÚPN mesta Fiľakovo č. 11 (zmena funkčného využitia na vlastné náklady investora). Sledované obdobie: Územný plán mesta Fiľakovo - Zmeny a doplnky č.12 k tomu VZN č. 2/2020 boli schválené 20.2.2020. Riešený problém: aktualizácia časti vodné hospodárstvo, protipovodňové opatrenia. Bol rozbehnutý proces zabezpečenia ÚPN mesta Fiľakovo, Zmeny a doplnky č.13 - na základe iniciatívy investora, ktorým je pán Michal Salva, Družstevná 49, Fiľakovo s plánom postaviť rodinný dom na ulici Dužstevnej (Rátkárska cesta) v extraviláne mesta Fiľakovo na ornej pôde. Bolo vykonané späťvzatie žiadosti z dôvodu záporného stanoviska Úradu BBSK (nesúhlas so záberom kvalitného poľnohospodárskeho pôdneho fondu pre účely výstavy rodinného domu) V novembri 2020 bol rozbehnutý proces na ďalšiu zmenu ÚPN mesta, Zmeny a doplnky č. 14 so žiadosťou o zmenu od spoločnosti ARDIS ZH, s.r.o. Zmeny funkčného využitia sa týkajú dvoch lokalít: 1. lokalita medzi futbalovým štadiónom a bývalým ŠM na Biskupickej ulici; 2. na Družstevnej ulici (Rátkárska cesta), za križovatkou štátna cesta a Družstevná ulica, pri Zbernom dvore v areáli bývalého ŠM. Počet písomných vyjadrení z hľadiska ÚPN: uzavreté spisy v roku 2020 celkom 10 ks (plus vyjadrenia dotknutých orgánov štátnej správy ku zmenám - 50 ks). Referát SaR úzko spolupracuje s ostatnými referátmi oddelenia a oddelením ekonomiky a majetku mesta. Podávajú sa informácie z hľadiska funkčného využitia, možnosti umiestnenia stavieb a zastavanosti parcely v súlade s platným ÚPN mesta Fiľakovo. Referát S a R zabezpečuje evidenciu a aktualizáciu územno-plánovacích dokumentácií (ÚPD) ako je územný plán mesta a územný plán zóny, úzko spolupracuje s obstarávateľom a spracovateľom ÚPD, podáva aktuálne informácie na základe platného ÚPN mesta Fiľakovo občanom mesta, budúcim investorom a poskytuje informácie v súlade ďalšími rozvojovými dokumentmi mesta (Program rozvoja mesta Fiľakovo, Strategické plánovanie rozvoja mesta, Akčný plán rozvoja, Program rozvoja bývania mesta, Komunitný plán sociálnych služieb). Referát stratégie a rozvoja pravidelne aktualizuje Akčný plán (zoznam plánovaných rozvojových aktivít na území mesta Fiľakovo). Program rozvoja mesta/PRM/ bol schválený na obdobie 2015 - 2023. Za rok 2020 do 31.05.2020 v súlade so zákonom bola odoslaná hodnotiaca správa PRM na Úrad BBSK. Vo februári 2020 na zasadnutie MZ vo Fiľakove bola predložená správa o plnení Programu rozvoja mesta na roky 2015 - 2023. V rámci projektu Interreg V-A (podhradie) bol vypracovaný rozvojový dokument s názvom: "Marketingová stratégia rozvoja turizmu s akčným plánom". V apríli 2020 boli začaté prípravné práce na ďalšie programovacie obdobie 2021 - 2027 s prípravou Integrovanej územnej stratégie BBSK. Prostredníctvom zásobníka projektov boli identifikované aktuálne problémy a požiadavky jednotlivých samospráv z riešeného územia, a identifikované projektové zámery v súlade s Návrhom priorít SR pre programové obdobie 2021-2027 (Plánované priority: 1. Inteligentnejšia Európa, 2. Ekologickejšia Európa, 3. Prepojenejšia Európa, 4. Sociálnejšia Európa, 5. Európa bližšie k občanom). Mesto Fiľakovo vypracovalo vlastný zoznam projektových zámerov, ktorý bol odoslaný na ďalšie spracovanie pre Mesto Lučenec a Úrad BBSK. Od septembra 2020 prebiehali konzultácie na úrovni okresu a samosprávneho kraja, boli vytvorené tematické pracovné skupiny k IUS BBSK (integrovaná územná stratégia Banskobystrického kraja) SPR (strategický plánovací región) okresu Lučenec.                                                                                                                                                                                                                                                                                                                                                          .                                                                                         </t>
  </si>
  <si>
    <t xml:space="preserve">Regionálnu, národnú a medzinárodnú spoluprácu zabezpečuje samospráva mesta Fiľakovo za aktívnej účasti primátora mesta, zástupcu primátora, poslancov MZ, interných a externých odborníkov. Koncom roka 2017 bol predložený projektový zámer (akčný plán) v rámci Programu cezhraničnej spolupráce SK-HU, Prioritnej osi 3 pre zvýšenie zamestnanosti na osi Hatvan - Bátonyterenye - Salgótarján - Fiľakovo - Lučenec. Projektový zámer (balík celkom siedmých projektov) bol úspešný s celkovým rozpočtovým nákladom vo výške 4 373 585,90 EUR. Mesto Fiľakovo ako koordinátor, a najväčší projektový partner na území SR zabezpečilo prípravu veľkého projektu v hodnote 2 047 483 EUR - pre projektového partnera Mesto Fiľakovo ( v tomto štádiu si každý projektový partner zabezpečoval samostatne vypracovanie žiadosti o nenávratný finančný prípsepvok). V máji 2019 bolo doručené oznámenie o tom, že projekt je úspešný. V rámci tohto projektu sa uskutočnili pracovné stretnutia vo Fiľakove a Budapešti. Mesto Fiľakovo je projektovým partnerom aj v rámci koordinačného projektu. Tento projekt nebol začatý, z dôvodu preverovania HU vedúceho partnera. Koncom roka 2020 sa našiel HU vedúci partner, s ktorým pokračujeme v projekte s názvom DIGI. V súčasnosti u nás existuje právoplatné územné rozhodnutie, koncom roka 2021 bude aj stavebné povolenie. Prebieha komunikácia s RO a JTS (Spoločný technický sekretariát) poskytovateľa. V auguste 2020 predtsavitelia partnerských miest z Maďarska prijali pozvanie mesta a zúčastnili sa na podujatí "Kultúrne dni mesta" v rámci ktorého boli slávnostne odovzdané výsledky projektu "LIVING HERITAGE". Ďalšie návštevy, projektové stretnutia partnerských miest sa neuskutočňovali kvôli šíreniu pandémie COVID-19.  V druhom polroku 2020 prebiehala implementácia veľkého projektu v rámci Programu cezhraničnej spolupráce SK-HU, INTERREG VA SK-HU s názvom "LIVING HERITAGE" (predĺžené obdobie realizácie 09/2017-06/2021) v hodnote 2 125 271,31 EUR na podporu integrovaného rozvoja turizmu, kde vedúcim partnerom je Mesto Fiľakovo s dotáciou vo výške 923 490,86 EUR (partnerom je aj Bátonyterenye, a čiastočne aj Salgótarján - Baglyasko, sídlo BNPI na území Nógrád v Maďarsku). Kvôli HU partnerom bola predĺžená doba realizácie projektu do 30.06.2021. Mesto Fiľakovo, ako vedúci partner priebežne rieši problémy a pripravuje hlásenia za HU partnerov. V decembri 2019 bol podaný jeden projekt v rámci Interreg V-A, opatrenie 4.2 s názvom "GEOTOP", kde vedúcim partnerom bude BNPI (štátna ochrana prírody). Projekt je úspešný, od 01.12.2020 prebieha implementácia projektu už v novom systéme Interreg+.  Príspevková organizácia mesta Mestské kultúrne stredisko vo Fiľakove má tiež úspešný projekt v rámci iniciatívy INTERREG V-A, SKHU. Neinvestičný projekt MISKOLC - FIĽAKOVO RETOUR Čo je v kufri? s celkovými nákladmi 26 815,08 EUR trvá do 31.08.2021. Implementácia projektu prebieha. V decembri 2019 bol podaný jeden projekt v rámci Interreg V-A, opatrenie 4.2 s názvom "GEOTOP", kde vedúcim partnerom bude BNPI (štátna ochrana prírody). Projekt je úspešný, do konca roka prebieha príprava podpísania zmluvy o poskytnutí NFP. Mesto Fiľakovo v januári 2020 podpísalo Zmluvu o spolupráci s BNPI pre projekt "Kultúrno-historická a geologická tematická trasa medzi Buk-vidék Geopark a Novohrad-Nógrád UNESCO globálnym geoparkom". Mesto Fiľakovo malo plánovanú návštevu do Poľska k družobnému mestu Ustrzyki Dolne a tiež aj do Maďarska, tieto vzájomné návštevy sa neuskutočnili z dôvodu šírenia pandémie COVID-19.  </t>
  </si>
  <si>
    <t>Ing. Lóránt Varga, 12.5.2021</t>
  </si>
  <si>
    <t>Mestu poskytuje pravidelne právne poradenstvo na základe mandátnej zmluvy  JUDr. Gombala prostredníctvom elektronickej pošty alebo osobne. V prvom polroku 2020 mesto konzultovalo otázky týkajúce sa petícií a a možností ich riešenia, otázky bytovej úžery, zníženia úväzku HK počas funkčného obdobia, ručiteľského záväzku mesta.                                                                                                                                                                                                                                                    Mesto uzatvorilo v mesiaci máj 2019  zmluvu o poskytovaní právnych služieb aj s doc. JUDr. Jozefom Tekelim, PhD., advokátskou kanceláriou. V roku 2020 vykonala právne služby, a to vypracovanie Právneho stanoviska k záväznosti podmienok zmluvy o budúcej kúpnej zmluve _ posúdenie platnosti právneho úkonu uzatvorenia  kúpnej  zmluvy, sekundárnym predmetom ktorej boli nehnuteľnosti, ich príslušenstvo, súčasti a inžinierske siete, tvoriace areál autobusovej stanice vo Fiľakove.</t>
  </si>
  <si>
    <t>35 hodín</t>
  </si>
  <si>
    <t xml:space="preserve">Pandémia značne ovplyvnila merateľné ukazovatele tohto podprogramu. Operatívne porady vedenia mesta, vedúcich jednotlivých oddelení mestského úradu sa zvolávajú podľa potreby riešenia aktuálnych otázok, pričom sa zaviedli pravidelné pracovné porady vedúcich oddelení a referátov - každý pondelok v mesiaci so začiatkom o 9:00 hod.   S riaditeľmi príspevkových organizácií sa problémy riešia operatívne.  Návštevy v partnerských mestách sa v dôsledku pandémie nezrealizovali. </t>
  </si>
  <si>
    <t>V programe sa sledujú výdavky a činnosť 2 služobných motorových vozidiel mestského úradu. Služobné motorové vozidlá mestskej polície sú sledované v rámci programu 5.1 Verejný poriadok a bezpečnosť. Servis a údržba vozového parku je vykonávaná priebežne podľa potreby, všetky vozidlá sú funkčné.Vozidlá sú vybavené GPS monitoringom, t.j. sú zaznamenané všetky pohyby oboch motorových vozidiel. Služobné motorové vozidlo Škoda Superb a služobné motorové vozidlo MsP Škoda Rapid je financované zmluvou o autokredite - úverom. V roku 2020 bolo služobné motorové vozidlo využívané málo z dôvodu protipandemických opatrení.</t>
  </si>
  <si>
    <t xml:space="preserve">Táto služba občanom je je najviac využívaná zo strany klientov MsÚ počas celého roka, avšak v roku 2020 pre pandemické opatrenia bola táto služba menej využívaná. Stúpa náročnosť vykonávanej agendy. Plnenie merateľných ukazovateľov vo veľkej miere závisí od počtu požiadaviek klientov mestského úradu. </t>
  </si>
  <si>
    <t>Referát plní svoje úlohy podľa plánu, je možné pozorovať oproti predchádzajúcim rokom zvýšený počet pohybu obyvateľstva, ako aj zrušenie trvalého pobytu občanom, zvýšený počet žiadostí exekútorov, hlavne cez DCOM. Agenda sa vykonáva v klientskom centre. Referát plní úlohy podľa plánu. V dôsledku pandémie COVID-19 došlo k značnému poklesu úkonov.</t>
  </si>
  <si>
    <t>Občianské obrady v meste Fiľakovo sú usporiadané na vysokej úrovni, s dôstojnosťou patriacou takýmto udalostiam, v roku 2020 z dôvodu pandemických opatrení značne klesol počet všetkých druhov občianskych obradov.</t>
  </si>
  <si>
    <t xml:space="preserve">V dôsledku pandémie DHZM neboli vytvorené preventívne hliadky a neboli vykonávané kontroly, členovia zboru sa zúčastnili 4 hasičských cvičení.   Od 1.1.2017 DHZ mesta Fiľakovo vykonáva ako Spoločný DHZ mesta Fiľakovo a obce Šíd aktivity aj v obci Šíd. DHZM sa aktívne zapája do rôznych akcií usporiadaných mestom Fiľakovo. </t>
  </si>
  <si>
    <t>PhDr. Mágyelová Andrea, 24.5.2021</t>
  </si>
  <si>
    <t>Mgr. Agócs Attila, PhD., 1.6.2021</t>
  </si>
  <si>
    <t>Úkony spojené so zabezpečením činností mesta v oblasti civilnej ochrany sú plnené priebežne v zmysle platných právnych predpisov prostredníctvom služieb na zákade Mandánej zmluvy s Ing. Milanom Hricom. Výdavky na uvedený program sa skladajú z odmeny za prácu skladníčky CO, ktorú vykonáva na základe Dohody o vykonaní práce a výdavkov na odborné konzultácie a služby spočívajúce vo vedení dokumentácie v oblasti CO. Aktivity tohto programu sa vykonávajú podľa pokynov Okresného úradu v Lučenci - odboru CO. V podprograme sa sledujú aj výdavky na opatrenia súvisiace s pandémiou COVID 19.</t>
  </si>
  <si>
    <t>5) STAVBA - montáž a dodávky odpruženej podlahy na 1. NP v budove ZUŠ - nebolo potrebné vykonať VO</t>
  </si>
  <si>
    <r>
      <t>Zoznam realizovaných verejných obstarávaní pre stavby v rámci IN-HOUSE zákazky:</t>
    </r>
    <r>
      <rPr>
        <sz val="9"/>
        <rFont val="Arial CE"/>
        <charset val="238"/>
      </rPr>
      <t xml:space="preserve"> </t>
    </r>
  </si>
  <si>
    <t>6) Osadenie a montáž vodorovných a zvisých dopravných značení</t>
  </si>
  <si>
    <t>7) Rekonštrukcia miestnych chodníkov  - dokončenie rozkopaných chodníkov a technické dokončenie nedoriešených úsekov</t>
  </si>
  <si>
    <t>8) Stavebné úpravy chodby a hygienického zariadenia MÚ Fiľakovo</t>
  </si>
  <si>
    <t xml:space="preserve">9) Vybudovanie parkoviska na ul. Daxnerová </t>
  </si>
  <si>
    <r>
      <t xml:space="preserve">Zoznam realizovaných verejných obstarávaní pre projektové dokumentácie: </t>
    </r>
    <r>
      <rPr>
        <sz val="9"/>
        <rFont val="Arial CE"/>
        <charset val="238"/>
      </rPr>
      <t>Spomenuté projektové dokumentácie sú nevyhnutné na realizáciu stavby ale slúžia aj pre účely verejného obstarávania. V roku 2020 neboli objednáné finačne také projektové dokumentácie, na ktoré by bolo potrebné vykonať verejné obstarávanie so zverejnením, na spomenuté projekty bol vykonaný prieskum trhu. V zozname budú uvedené všetky projekty, ktoré boli objednáné v prvom polroku 2020.</t>
    </r>
  </si>
  <si>
    <t>10) PD - vypracovanie projektovej dokumentácie na úrovni DSP pre detské ihrisko na Farskej lúke</t>
  </si>
  <si>
    <t>11) PD - Vypracovanie projektovej dokumentácie /štúdie/ na revitalizáciu časti námestia a riešenia dopravnej situácie pred Gymnáziom</t>
  </si>
  <si>
    <t>12) PD - Vypracovanie PD pre dopravné značenia (Školská jednosmernenie dopravy, Vyznačenie parkovacích miest pri 72BJ, Farská lúka Zóna 30km/h, Tržnica parkovanie na ul.Trhová, Vajanského-riešenie križovatky Vajanského a ul. Rázusová (vodorovné dopravné značenie), Riešenie križovatky ul. Továrenská a ul. SNP (vodorovné dopravné značenie)</t>
  </si>
  <si>
    <t xml:space="preserve">13) PD - Projekt na rekonštrukcie kanalizačnej prípojky pre 12BJ na ul. Železničná </t>
  </si>
  <si>
    <t xml:space="preserve">14) PD - IBV červená skala - aktualizácia projektu verejného vodovodu </t>
  </si>
  <si>
    <t>15) PD - vypracovanie dendrologického prieskumu na strechu Bebekovej bašty</t>
  </si>
  <si>
    <t>16) PD - Rekonštrukcia koncertnej sály na ul. Koháryho (Rekonštrukcia fasády koncertnej sály + Komplexná rekonštrukcia interiéru koncertnej sály )</t>
  </si>
  <si>
    <r>
      <rPr>
        <u/>
        <sz val="9"/>
        <rFont val="Arial CE"/>
        <charset val="238"/>
      </rPr>
      <t xml:space="preserve">Zoznam realizovaných verejných obstarávaní pre nasledujúce služby a tovary:  </t>
    </r>
    <r>
      <rPr>
        <sz val="9"/>
        <rFont val="Arial CE"/>
        <charset val="238"/>
      </rPr>
      <t>Spomenuté služby a tovary boli nevyhnutné pre realizáciu stavieb alebo pre dokončenie projektových dokumentácii.  Je možné povedať, že v rámci tovarov a služieb sme celkovo uskutočnili 4</t>
    </r>
    <r>
      <rPr>
        <b/>
        <sz val="9"/>
        <rFont val="Arial CE"/>
        <charset val="238"/>
      </rPr>
      <t xml:space="preserve"> verejné obstarávania (tovary) v roku 2020</t>
    </r>
    <r>
      <rPr>
        <sz val="9"/>
        <rFont val="Arial CE"/>
        <charset val="238"/>
      </rPr>
      <t xml:space="preserve">.                                                                                                                                    </t>
    </r>
  </si>
  <si>
    <t>17) SLUŽBA - Výrub drevín - výrub nebezpečných drevín</t>
  </si>
  <si>
    <t>18) SLUŽBA - Stavebný dozor - výkon stavebného dozoru v rámci investičnej akcie PRESTAVBA BÝVALEJ ZUŠ NA DENNÝ STACIONÁR</t>
  </si>
  <si>
    <t>19) SLUŽBA - Stavebný dozor - výkon stavebného dozoru v rámci investičnej akcie CYKLOCHODNÍK FIĽAKOVO - CYKLOCHODNÍK - I. ETAPA</t>
  </si>
  <si>
    <t>20) SLUŽBA - Orezávanie stromov v mestskom parku a cintoríne, výrub stromov na ul. Železničná (bytový dom Sládkovičova 2, Bottova 5)</t>
  </si>
  <si>
    <r>
      <rPr>
        <u/>
        <sz val="9"/>
        <color indexed="8"/>
        <rFont val="Arial"/>
        <family val="2"/>
        <charset val="238"/>
      </rPr>
      <t>Zoznam odovzdaných projektov pre realizáciu stavieb (REÁLNE ZAČATÉ STAVBY - pol 10) / (PRIPRAVENÉ NA REALIZÁCIU od1-do9):</t>
    </r>
    <r>
      <rPr>
        <sz val="9"/>
        <color indexed="8"/>
        <rFont val="Arial"/>
        <family val="2"/>
        <charset val="238"/>
      </rPr>
      <t xml:space="preserve">
</t>
    </r>
  </si>
  <si>
    <t>1) Oprava miestnych chodníkov - asfaltovanie chodníkov po výkopových prácach  (Fileck s.r.o. a Tcom a.s.)</t>
  </si>
  <si>
    <t>2) Stavebné práce s označením investičnej akcie: Záchranné, konzervačné a rekonštrukčné stavebné práce na fiľakovskom hrade“ časť SO.05 - kazematy Stredný hrad-stavebné a statické práce</t>
  </si>
  <si>
    <t>3) Montáž a dodávky odpruženej podlahy na 1. NP v budove ZUŠ</t>
  </si>
  <si>
    <t>5) Výrub drevín - výrub nebezpečných drevín</t>
  </si>
  <si>
    <t>9) Vybudovanie parkoviska na ul. Daxnerová</t>
  </si>
  <si>
    <t>10) PRESTAVBA BÝVALEJ ZUŠ NA DENNÝ STACIONÁR - komplexná rekonštrukcia budovy</t>
  </si>
  <si>
    <t>5) Osadenie a montáž vodorovných a zvisých dopravných značení</t>
  </si>
  <si>
    <t>6) Rekonštrukcia miestnych chodníkov  - dokončenie rozkopaných chodníkov a technické dokončenie nedoriešených úsekov</t>
  </si>
  <si>
    <t>7) Stavebné úpravy chodby a hygienického zariadenia MÚ Fiľakovo</t>
  </si>
  <si>
    <t>8) Vybudovanie parkoviska na ul. Daxnerová pri MŠ Daxnerová, cena z realizácie parkoviska na Farskej lúke</t>
  </si>
  <si>
    <t>7) Oddelenie pozemku za účelom odkúpenia pri vínnom dome</t>
  </si>
  <si>
    <t>Mgr. Attila Agócs, PhD., 1.6.2020</t>
  </si>
  <si>
    <t>Ing. Zoltán Varga - vedúci oddelenia, 12.5.2021</t>
  </si>
  <si>
    <t xml:space="preserve">Na základe podaných daňových priznaní prebieha kontrola správnosti a úplnosti priznaní za daň z nehnuteľností a to porovnaním priznaných údajov s evidenčnými údajmi podľa katastrálneho operátu. Celkový počet poplatníkov z titulu miestneho poplatku za KO je 10.417 z ktorých 881 osôb má 100% úľavu. Počet vydaných rozhodnutí v tejto oblasti je 4624 : z toho FO 4392, PO 232 . Počet poplatníkov aj v priebehu r. 2020 sa neustále menil kvôli značnej migrácie občanov. K 31.12. evidujeme až 570 osôb, ktoré sú síce v evidencii mesta, ale v skutočnosti sú administratívne nedosiahnuteľné. Takým sa doručujú rozhodnutia verejnou vyhláškou.   V roku 2020 bolo v štyroch zariadeniach (SOŠ Fiľakovo, Kállai Vináreň a Penzión, Penzión Pepita, Bebek) celkom 608 ubytovaných hostí, ktorí strávili spolu iba 1798 nocí kvôli pandemickej situácie, čo predstavuje oproti r. 2019 až 65% pokles.  V priebehu roka 2020 sa nám podarilo znížiť pohľadávky evidované za obdobie 1998-2019 v celkovej výške 411.605,79 o 12,12% t.j. o sumu 49.879,02 EUR.  </t>
  </si>
  <si>
    <t>Daňové nedoplatky vymáhať exekúciami vo vlastnej réžií mesta ako aj prostredníctvom súdnych exekútorov</t>
  </si>
  <si>
    <t>Mesto spravuje 4 budovy : Mestský úrad, Mestskú políciu, Podnikateľský inkubátor, bývalú knižnicu a 2 bytovky:  12 b.j. na ul. Železničnej a 21. b.j. na ul. Mládežníckej (bývalý Sputník). Všetky byty určené na prenájom sú k 30.6.2019 prenajaté. V súčasnosti Mesto Fiľakovo nedisponuje s voľným nájomným bytom. Mesto spravuje 3 budovy : Podnikateľský inkubátor, 12 b.j. na ul. Železničnej a 21. b.j. na ul. Mládežníckej (bývalý Sputník) a budovu MsÚ. Všetky byty určené na prenájom v bytových domoch sú prenajaté. V budove Podnikateľského inkubátora boli ku 31.12.2020 všetky kancelárske priestory vysúťažené v rámci OVS. V podprograme sa sledujú výdavky na prevádzku podnikateľského inkubátora a bývalej knižnice. Výdavky na budovu MsÚ a MsP sú sledované v podporogramoch 13.1 a 5.1. v Podprograme sa sledujú ešte náklady na cenu práce  upratovačky inkubátora.</t>
  </si>
  <si>
    <t>Ing. Zoltán Varga, 12.5.2021</t>
  </si>
  <si>
    <t xml:space="preserve">Všetky administratívne úkony podľa požiadaviek PO a FO boli vybavené max. do 15 dní odo dňa podania žiadosti. Počet videohier v roku 2020 na území mesta výrazne neubudol napriek nepriaznivej pandemickej situácie.  Od 1.3.2019 bol minimálny počet výherných prístrojov v jednej prevádzke určený na 15 ks (max. počet je 40 ks).  </t>
  </si>
  <si>
    <t>Naďalej treba promptne a pružne vybaviť všetky administratívne úkony, bez zbytočného odkladu</t>
  </si>
  <si>
    <t>Vo Fiľakove, dňa 3. júna 2021</t>
  </si>
  <si>
    <t xml:space="preserve">Schválená uznesením Mestského zastupiteľstva vo Fiľakove č. ..../2021,  dňa .........6.2021 </t>
  </si>
  <si>
    <t>Mgr. Agócs Attila, PhD.,  1.6.2021</t>
  </si>
  <si>
    <t>Členstvo mesta Fiľakovo je dôležité aj z hľadiska jej rozvoja, preto je aktívnym členom záujmových združení, a to Združenia miest a obcí Novohradu (ZMON), Združenia miest a obcí Slovenska (ZMOS), Združenia právnických osôb Geopark Novohrad - Nógrád, Regionálnehoho vzdelávacieho centra (RVC), Oblastnej organizácie cestovnéh ruchu (OOCR), Mikroregiónu Obručná, Asociácia kontrolórov územnej samosprávy, Združenia hlavných kontrolórov (ZHK), Asociácie prednostov úradov miestnej samosprávy (APÚMS), Združenia matrikárov, Združenia pre občianske záležitosti (ZPOZ), Asociácia komunálnych ekonómov (AKE), OZ Partnerstvo južného Novohradu, Region Neogradiensis z.p.o.,  Združenie náčelníkov obecných a mestských polícií, Turistický Novohrad a Podpoľanie. Výdavky sústredené v tomto programe sa použili na úhradu členských príspevkov</t>
  </si>
  <si>
    <t>Voľby do NR SR boli vykonané 29.2.2020. Účast vo voľbách bola 45,83 % voličov. Výdavky na prípravu, vykonanie a zisťovanie výsledkov voľby do NR SR 2020 financuje Ministerstvo vnútra SR, prostredníctvom účelového - prísne zúčtovateľnému - transferu. V uvedenom podprograme sa sledujú aj výdavky v rámci SODB 2021, kde v roku 2020 sa vykonalo sčítanie domov a bytov.</t>
  </si>
  <si>
    <t>Mgr. Gabriel Bencsik, 12.5.2021</t>
  </si>
  <si>
    <t>V roku 2020 bol realizovaný  projekt z Výzvy  Rady MV SR pre prevenciu kriminality na základe ktorého  bolo umiestnených v meste 6 nových  statických kamier a boli vymenené  2 otočné  kamery. Okrem  toho mimo projektu  boli namontované 3 nové statické kamery pri  novo vybudovanom parkovisku pod hradom na Baštovej ulici. Do konca roka celkový počet kamier sa dostal na úroveň 49 ks, z ktorých niektoré (najmä otočné analógové) sú vysoko závadové, bude sa plánovať ich oprava a výmena do ďalšieho obdobia.</t>
  </si>
  <si>
    <t>801</t>
  </si>
  <si>
    <t>491</t>
  </si>
  <si>
    <t>282</t>
  </si>
  <si>
    <t>279</t>
  </si>
  <si>
    <t>401</t>
  </si>
  <si>
    <t>34</t>
  </si>
  <si>
    <t xml:space="preserve">Stanovené ukazovatele boli plánované na osem príslušníkov, avšak v skutočnosti pracujú šiesti (1 dlhodobo na materskej dovolenke).  Plnenie stanovených ukazovateľov výrazne  ovplyvnila pandémia  Covidu 19, čo nastalo od polovice mesiaca marec 2020, teda  aj pracovná náplň bola zameraná najmä na kontrolu opatrení súvisiacich s touto pandémiou. Z uvedeného dôvodu nemohli byť  stanované ukazovatele plnené najmä čo sa týka  prednášok, nakoľko školy boli  po celú dobu zatvorené.     </t>
  </si>
  <si>
    <t>Projekt MOPS Fiľakovo I je realizovaný z OPĽZ-PO5-2018-1, RO je Ministerstvo vnútra SR.  Zmluva o spolupráci č. ZM_SEP-IMRK3-2019-002430. Zarok 2020 členovia hliadok MOPS podieľali na nasledovných aktivitách:                                                                                                                                                                                                                                Počet riešených udalostí v oblasti ochrany maloletých a mladistvých osôb v spolupráci s PZ SR/obecnou políciou 2022x
Počet riešených udalostí v oblasti podpory dochádzky do školy u maloletých osôb 125x
Počet riešených udalostí v oblasti ochrany životného prostredia 240x
Počet riešených udalostí v oblasti ochrany majetku 50x
Počet riešených udalostí v oblasti ochrany zdravia a života 784x
Počet riešených udalostí medzi osobami z MRK a väčšinovým obyvateľstvom 1777x
Počet riešených udalostí medzi MRK a väčšinového obyvateľstva s pomocou hliadky PZ SR/obecnej polície 2252x
Počet hlásení na PZ SR/obecnú políciu o pohybe cudzích osôb a/alebo motorových vozidiel v obci 17x
Počet spoluorganizovaných podujatí v obci 10x</t>
  </si>
  <si>
    <t xml:space="preserve">Na aktivity v rámci uvedenej aktivity majú veľký vplyv opatrenia v súvislosti s COVID-19. Organizované semináre boli zrušené, a len malá časť  nahradená online formou - presne 12 online školení. Z uvedeného dôvodu sa nečerpal rozpočet. </t>
  </si>
  <si>
    <t xml:space="preserve">Na činnosť orgánov mesta majú vplyv obmedzenia v súvislosti so zamedzením šírenia ochorenia v súvislosti s pandémiou COVID- 19. Zasadnutia MZ a MR sa konali podľa plánu práce schváleného na I. polrok a II.polrok 2020  s posunutím termínov. MZ zasadalo 20.2., 16.4., 24.6., 13.8., 14.8. (slávnostné zasadnutie), 24.9. a 16.12. MR zasadala 17.2.,14.4.,11.6., 10.9. a 3.12. Programy a materiály prerokovávané na zasadnutia MZ z dôvodu zabezpečenia trasparentnosti a informovanosti občanov sa pravidelne zverejňujú na webovej stránke mesta Fiľakovo. Zasadnutia MZ sú zaznamenávané a záznam priebehu celého zasadnutia zverejnený. Taktiež sú okrem materiálov prerokovávaných na zasadnutiach mestskej rady a mestského zastupiteľstva zverejnené aj prijaté uznesenia a zápisnica zo zasadnutia na webovej stránke mesta Fiľakovo. Komisie zriadené pri MZ  mali uznesením MZ č. 37/2020 z 16.4.2020 pozastavenú činnosť od 17.4.2020 a následne uznesením č. 77/2020 z 24.6.2020 sa určil termín do 30.6.2020. MK v čase činnosti zasadali podľa potreby riešenia aktuálnych záležitostí týkajúcich sa jednotlivých oblastí samosprávnych činností. Komisie zasadali 4x - 6x. Celkový počet zasadnutí všetkých 8, fakultatívne zriadených komisií v roku 2020, bolo 39. Rokovania mestského zastupiteľstva upravuje okrem Zákona o obecnom zriadení aj Rokovací poriadok. Odmeňovanie poslancov a členov komisií sa riadi Zásadami o odmeňovaní poslancov MZ vo Fiľakove, členov mestskej rady a  komisií MZ.... Oba dokumenty sú verejnosti dostupné na webovom sídle mesta.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</si>
</sst>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
    <numFmt numFmtId="165" formatCode="dd/mm/yyyy"/>
    <numFmt numFmtId="166" formatCode="mmm&quot; &quot;dd"/>
    <numFmt numFmtId="167" formatCode="#,##0.00\ [$€-1]"/>
    <numFmt numFmtId="168" formatCode="#,##0.00_ ;[Red]\-#,##0.00\ "/>
    <numFmt numFmtId="169" formatCode="#,##0\ [$€-1];[Red]\-#,##0\ [$€-1]"/>
    <numFmt numFmtId="170" formatCode="0.0%"/>
  </numFmts>
  <fonts count="70" x14ac:knownFonts="1">
    <font>
      <sz val="10"/>
      <name val="Arial CE"/>
      <charset val="238"/>
    </font>
    <font>
      <sz val="10"/>
      <name val="Arial CE"/>
      <charset val="238"/>
    </font>
    <font>
      <b/>
      <sz val="10"/>
      <name val="Arial CE"/>
      <charset val="238"/>
    </font>
    <font>
      <b/>
      <sz val="12"/>
      <name val="Arial CE"/>
      <charset val="238"/>
    </font>
    <font>
      <b/>
      <sz val="9"/>
      <name val="Arial CE"/>
      <charset val="238"/>
    </font>
    <font>
      <sz val="9"/>
      <name val="Arial CE"/>
      <charset val="238"/>
    </font>
    <font>
      <b/>
      <i/>
      <sz val="10"/>
      <name val="Arial CE"/>
      <charset val="238"/>
    </font>
    <font>
      <i/>
      <sz val="9"/>
      <name val="Arial CE"/>
      <charset val="238"/>
    </font>
    <font>
      <b/>
      <sz val="12"/>
      <color indexed="9"/>
      <name val="Arial CE"/>
      <charset val="238"/>
    </font>
    <font>
      <sz val="10"/>
      <color indexed="9"/>
      <name val="Arial CE"/>
      <charset val="238"/>
    </font>
    <font>
      <b/>
      <sz val="8"/>
      <name val="Arial CE"/>
      <charset val="238"/>
    </font>
    <font>
      <b/>
      <i/>
      <sz val="8"/>
      <name val="Arial CE"/>
      <charset val="238"/>
    </font>
    <font>
      <sz val="8"/>
      <name val="Arial CE"/>
      <charset val="238"/>
    </font>
    <font>
      <sz val="10"/>
      <name val="Arial CE"/>
      <charset val="238"/>
    </font>
    <font>
      <i/>
      <sz val="10"/>
      <name val="Arial CE"/>
      <charset val="238"/>
    </font>
    <font>
      <b/>
      <sz val="26"/>
      <name val="Arial CE"/>
      <charset val="238"/>
    </font>
    <font>
      <sz val="14"/>
      <name val="Arial CE"/>
      <charset val="238"/>
    </font>
    <font>
      <sz val="7"/>
      <name val="Arial CE"/>
      <charset val="238"/>
    </font>
    <font>
      <sz val="10"/>
      <name val="Arial CE"/>
      <family val="2"/>
      <charset val="238"/>
    </font>
    <font>
      <b/>
      <sz val="12"/>
      <color indexed="9"/>
      <name val="Arial CE"/>
      <family val="2"/>
      <charset val="238"/>
    </font>
    <font>
      <sz val="10"/>
      <color indexed="9"/>
      <name val="Arial CE"/>
      <family val="2"/>
      <charset val="238"/>
    </font>
    <font>
      <b/>
      <sz val="12"/>
      <name val="Arial CE"/>
      <family val="2"/>
      <charset val="238"/>
    </font>
    <font>
      <b/>
      <i/>
      <sz val="8"/>
      <name val="Arial CE"/>
      <family val="2"/>
      <charset val="238"/>
    </font>
    <font>
      <b/>
      <sz val="8"/>
      <name val="Arial CE"/>
      <family val="2"/>
      <charset val="238"/>
    </font>
    <font>
      <b/>
      <sz val="10"/>
      <name val="Arial CE"/>
      <family val="2"/>
      <charset val="238"/>
    </font>
    <font>
      <i/>
      <sz val="10"/>
      <name val="Arial CE"/>
      <family val="2"/>
      <charset val="238"/>
    </font>
    <font>
      <sz val="9"/>
      <name val="Arial CE"/>
      <family val="2"/>
      <charset val="238"/>
    </font>
    <font>
      <b/>
      <sz val="9"/>
      <name val="Arial CE"/>
      <family val="2"/>
      <charset val="238"/>
    </font>
    <font>
      <sz val="8"/>
      <name val="Arial CE"/>
      <family val="2"/>
      <charset val="238"/>
    </font>
    <font>
      <b/>
      <i/>
      <sz val="10"/>
      <name val="Arial CE"/>
      <family val="2"/>
      <charset val="238"/>
    </font>
    <font>
      <i/>
      <sz val="9"/>
      <name val="Arial CE"/>
      <family val="2"/>
      <charset val="238"/>
    </font>
    <font>
      <b/>
      <sz val="14"/>
      <name val="Arial CE"/>
      <family val="2"/>
      <charset val="238"/>
    </font>
    <font>
      <i/>
      <sz val="8"/>
      <name val="Arial CE"/>
      <family val="2"/>
      <charset val="238"/>
    </font>
    <font>
      <b/>
      <sz val="7"/>
      <name val="Arial CE"/>
      <charset val="238"/>
    </font>
    <font>
      <i/>
      <sz val="8"/>
      <name val="Arial CE"/>
      <charset val="238"/>
    </font>
    <font>
      <i/>
      <u/>
      <sz val="8"/>
      <name val="Arial CE"/>
      <charset val="238"/>
    </font>
    <font>
      <b/>
      <sz val="9"/>
      <color indexed="81"/>
      <name val="Segoe UI"/>
      <family val="2"/>
      <charset val="238"/>
    </font>
    <font>
      <sz val="9"/>
      <color indexed="81"/>
      <name val="Segoe UI"/>
      <family val="2"/>
      <charset val="238"/>
    </font>
    <font>
      <sz val="8"/>
      <name val="Arial"/>
      <family val="2"/>
      <charset val="238"/>
    </font>
    <font>
      <i/>
      <sz val="7"/>
      <name val="Arial CE"/>
      <charset val="238"/>
    </font>
    <font>
      <sz val="8"/>
      <color indexed="8"/>
      <name val="Arial CE"/>
      <family val="2"/>
      <charset val="238"/>
    </font>
    <font>
      <b/>
      <sz val="11"/>
      <name val="Arial CE"/>
      <charset val="238"/>
    </font>
    <font>
      <sz val="8"/>
      <name val="Arial CE"/>
    </font>
    <font>
      <sz val="9"/>
      <name val="Arial"/>
      <family val="2"/>
      <charset val="238"/>
    </font>
    <font>
      <b/>
      <i/>
      <sz val="9"/>
      <name val="Arial CE"/>
      <charset val="238"/>
    </font>
    <font>
      <b/>
      <sz val="12"/>
      <color rgb="FFFFFFFF"/>
      <name val="Arial CE"/>
      <charset val="238"/>
    </font>
    <font>
      <sz val="10"/>
      <color rgb="FFFFFFFF"/>
      <name val="Arial CE"/>
      <charset val="238"/>
    </font>
    <font>
      <b/>
      <sz val="12"/>
      <color rgb="FF000000"/>
      <name val="Arial CE"/>
      <charset val="238"/>
    </font>
    <font>
      <b/>
      <i/>
      <sz val="8"/>
      <color rgb="FF000000"/>
      <name val="Arial CE"/>
      <charset val="238"/>
    </font>
    <font>
      <b/>
      <sz val="8"/>
      <color rgb="FF000000"/>
      <name val="Arial CE"/>
      <charset val="238"/>
    </font>
    <font>
      <b/>
      <sz val="10"/>
      <color rgb="FF000000"/>
      <name val="Arial CE"/>
      <charset val="238"/>
    </font>
    <font>
      <i/>
      <sz val="10"/>
      <color rgb="FF000000"/>
      <name val="Arial CE"/>
      <charset val="238"/>
    </font>
    <font>
      <sz val="9"/>
      <color rgb="FF000000"/>
      <name val="Arial CE"/>
      <charset val="238"/>
    </font>
    <font>
      <b/>
      <sz val="9"/>
      <color rgb="FF000000"/>
      <name val="Arial CE"/>
      <charset val="238"/>
    </font>
    <font>
      <sz val="8"/>
      <color rgb="FF000000"/>
      <name val="Arial CE"/>
      <charset val="238"/>
    </font>
    <font>
      <b/>
      <i/>
      <sz val="10"/>
      <color rgb="FF000000"/>
      <name val="Arial CE"/>
      <charset val="238"/>
    </font>
    <font>
      <i/>
      <sz val="9"/>
      <color rgb="FF000000"/>
      <name val="Arial CE"/>
      <charset val="238"/>
    </font>
    <font>
      <i/>
      <sz val="8"/>
      <color rgb="FF000000"/>
      <name val="Arial CE"/>
      <charset val="238"/>
    </font>
    <font>
      <sz val="8"/>
      <color theme="1"/>
      <name val="Arial CE"/>
      <family val="2"/>
      <charset val="238"/>
    </font>
    <font>
      <b/>
      <i/>
      <sz val="8"/>
      <color theme="1"/>
      <name val="Arial CE"/>
      <charset val="238"/>
    </font>
    <font>
      <sz val="8"/>
      <color theme="1"/>
      <name val="Arial CE"/>
      <charset val="238"/>
    </font>
    <font>
      <sz val="10"/>
      <color rgb="FF000000"/>
      <name val="Arial CE"/>
      <charset val="238"/>
    </font>
    <font>
      <i/>
      <sz val="9"/>
      <color rgb="FFFF0000"/>
      <name val="Arial CE"/>
      <charset val="238"/>
    </font>
    <font>
      <sz val="10"/>
      <color rgb="FF000000"/>
      <name val="Arial"/>
      <family val="2"/>
      <charset val="238"/>
    </font>
    <font>
      <b/>
      <i/>
      <sz val="9"/>
      <color rgb="FF000000"/>
      <name val="Arial CE"/>
      <charset val="238"/>
    </font>
    <font>
      <b/>
      <u/>
      <sz val="9"/>
      <name val="Arial CE"/>
      <charset val="238"/>
    </font>
    <font>
      <u/>
      <sz val="9"/>
      <name val="Arial CE"/>
      <charset val="238"/>
    </font>
    <font>
      <sz val="9"/>
      <color indexed="8"/>
      <name val="Arial"/>
      <family val="2"/>
      <charset val="238"/>
    </font>
    <font>
      <u/>
      <sz val="9"/>
      <color indexed="8"/>
      <name val="Arial"/>
      <family val="2"/>
      <charset val="238"/>
    </font>
    <font>
      <b/>
      <sz val="20"/>
      <name val="Arial CE"/>
      <charset val="238"/>
    </font>
  </fonts>
  <fills count="11">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8"/>
        <bgColor indexed="58"/>
      </patternFill>
    </fill>
    <fill>
      <patternFill patternType="solid">
        <fgColor indexed="47"/>
        <bgColor indexed="22"/>
      </patternFill>
    </fill>
    <fill>
      <patternFill patternType="solid">
        <fgColor indexed="22"/>
        <bgColor indexed="64"/>
      </patternFill>
    </fill>
    <fill>
      <patternFill patternType="solid">
        <fgColor rgb="FF000000"/>
        <bgColor rgb="FF000000"/>
      </patternFill>
    </fill>
    <fill>
      <patternFill patternType="solid">
        <fgColor rgb="FFFFCC99"/>
        <bgColor rgb="FFFFCC99"/>
      </patternFill>
    </fill>
    <fill>
      <patternFill patternType="solid">
        <fgColor theme="2" tint="-0.249977111117893"/>
        <bgColor indexed="64"/>
      </patternFill>
    </fill>
    <fill>
      <patternFill patternType="solid">
        <fgColor theme="0"/>
        <bgColor indexed="64"/>
      </patternFill>
    </fill>
  </fills>
  <borders count="172">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bottom/>
      <diagonal/>
    </border>
    <border>
      <left style="medium">
        <color indexed="64"/>
      </left>
      <right style="medium">
        <color indexed="8"/>
      </right>
      <top style="medium">
        <color indexed="64"/>
      </top>
      <bottom style="medium">
        <color indexed="8"/>
      </bottom>
      <diagonal/>
    </border>
    <border>
      <left style="medium">
        <color indexed="64"/>
      </left>
      <right style="medium">
        <color indexed="8"/>
      </right>
      <top style="medium">
        <color indexed="8"/>
      </top>
      <bottom style="medium">
        <color indexed="8"/>
      </bottom>
      <diagonal/>
    </border>
    <border>
      <left/>
      <right style="medium">
        <color indexed="64"/>
      </right>
      <top style="medium">
        <color indexed="8"/>
      </top>
      <bottom style="medium">
        <color indexed="8"/>
      </bottom>
      <diagonal/>
    </border>
    <border>
      <left style="medium">
        <color indexed="64"/>
      </left>
      <right style="medium">
        <color indexed="8"/>
      </right>
      <top style="medium">
        <color indexed="8"/>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8"/>
      </bottom>
      <diagonal/>
    </border>
    <border>
      <left style="thin">
        <color indexed="8"/>
      </left>
      <right style="thin">
        <color indexed="8"/>
      </right>
      <top style="medium">
        <color indexed="64"/>
      </top>
      <bottom style="medium">
        <color indexed="8"/>
      </bottom>
      <diagonal/>
    </border>
    <border>
      <left style="thin">
        <color indexed="8"/>
      </left>
      <right style="medium">
        <color indexed="64"/>
      </right>
      <top style="medium">
        <color indexed="64"/>
      </top>
      <bottom style="medium">
        <color indexed="8"/>
      </bottom>
      <diagonal/>
    </border>
    <border>
      <left style="medium">
        <color indexed="64"/>
      </left>
      <right style="thin">
        <color indexed="8"/>
      </right>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style="thin">
        <color indexed="8"/>
      </right>
      <top style="medium">
        <color indexed="8"/>
      </top>
      <bottom style="medium">
        <color indexed="64"/>
      </bottom>
      <diagonal/>
    </border>
    <border>
      <left style="thin">
        <color indexed="8"/>
      </left>
      <right style="medium">
        <color indexed="8"/>
      </right>
      <top style="medium">
        <color indexed="8"/>
      </top>
      <bottom style="medium">
        <color indexed="64"/>
      </bottom>
      <diagonal/>
    </border>
    <border>
      <left style="thin">
        <color indexed="8"/>
      </left>
      <right style="medium">
        <color indexed="64"/>
      </right>
      <top style="medium">
        <color indexed="8"/>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8"/>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style="thin">
        <color indexed="8"/>
      </left>
      <right/>
      <top style="thin">
        <color indexed="8"/>
      </top>
      <bottom/>
      <diagonal/>
    </border>
    <border>
      <left style="medium">
        <color indexed="64"/>
      </left>
      <right/>
      <top/>
      <bottom style="medium">
        <color indexed="64"/>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top style="thin">
        <color indexed="64"/>
      </top>
      <bottom/>
      <diagonal/>
    </border>
    <border>
      <left style="medium">
        <color indexed="64"/>
      </left>
      <right style="thin">
        <color indexed="8"/>
      </right>
      <top style="medium">
        <color indexed="8"/>
      </top>
      <bottom style="thin">
        <color indexed="64"/>
      </bottom>
      <diagonal/>
    </border>
    <border>
      <left style="thin">
        <color indexed="8"/>
      </left>
      <right style="thin">
        <color indexed="8"/>
      </right>
      <top style="medium">
        <color indexed="8"/>
      </top>
      <bottom style="thin">
        <color indexed="64"/>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8"/>
      </right>
      <top/>
      <bottom style="medium">
        <color indexed="64"/>
      </bottom>
      <diagonal/>
    </border>
    <border>
      <left style="thin">
        <color indexed="8"/>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medium">
        <color indexed="64"/>
      </left>
      <right/>
      <top style="medium">
        <color indexed="8"/>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8"/>
      </left>
      <right style="medium">
        <color indexed="64"/>
      </right>
      <top style="thin">
        <color indexed="8"/>
      </top>
      <bottom style="thin">
        <color indexed="8"/>
      </bottom>
      <diagonal/>
    </border>
    <border>
      <left style="thin">
        <color indexed="64"/>
      </left>
      <right style="medium">
        <color indexed="64"/>
      </right>
      <top style="thin">
        <color indexed="64"/>
      </top>
      <bottom/>
      <diagonal/>
    </border>
    <border>
      <left style="thin">
        <color indexed="8"/>
      </left>
      <right style="medium">
        <color indexed="64"/>
      </right>
      <top style="thin">
        <color indexed="8"/>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right style="thin">
        <color indexed="64"/>
      </right>
      <top style="thin">
        <color indexed="64"/>
      </top>
      <bottom/>
      <diagonal/>
    </border>
    <border>
      <left/>
      <right/>
      <top/>
      <bottom style="medium">
        <color indexed="64"/>
      </bottom>
      <diagonal/>
    </border>
    <border>
      <left/>
      <right style="thin">
        <color indexed="64"/>
      </right>
      <top/>
      <bottom/>
      <diagonal/>
    </border>
    <border>
      <left style="thin">
        <color indexed="64"/>
      </left>
      <right/>
      <top/>
      <bottom/>
      <diagonal/>
    </border>
    <border>
      <left style="medium">
        <color indexed="8"/>
      </left>
      <right style="thin">
        <color indexed="8"/>
      </right>
      <top style="medium">
        <color indexed="8"/>
      </top>
      <bottom style="thin">
        <color indexed="64"/>
      </bottom>
      <diagonal/>
    </border>
    <border>
      <left style="thin">
        <color indexed="8"/>
      </left>
      <right style="thin">
        <color indexed="64"/>
      </right>
      <top style="medium">
        <color indexed="8"/>
      </top>
      <bottom style="thin">
        <color indexed="64"/>
      </bottom>
      <diagonal/>
    </border>
    <border>
      <left style="thin">
        <color indexed="8"/>
      </left>
      <right style="thin">
        <color indexed="64"/>
      </right>
      <top/>
      <bottom style="medium">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thin">
        <color indexed="64"/>
      </right>
      <top style="thin">
        <color indexed="64"/>
      </top>
      <bottom style="medium">
        <color indexed="8"/>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8"/>
      </right>
      <top style="thin">
        <color indexed="8"/>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8"/>
      </left>
      <right style="medium">
        <color indexed="8"/>
      </right>
      <top style="medium">
        <color indexed="8"/>
      </top>
      <bottom style="medium">
        <color indexed="64"/>
      </bottom>
      <diagonal/>
    </border>
    <border>
      <left style="medium">
        <color indexed="8"/>
      </left>
      <right style="medium">
        <color indexed="64"/>
      </right>
      <top style="medium">
        <color indexed="8"/>
      </top>
      <bottom style="medium">
        <color indexed="64"/>
      </bottom>
      <diagonal/>
    </border>
    <border>
      <left style="medium">
        <color indexed="8"/>
      </left>
      <right style="medium">
        <color indexed="64"/>
      </right>
      <top style="medium">
        <color indexed="8"/>
      </top>
      <bottom style="medium">
        <color indexed="8"/>
      </bottom>
      <diagonal/>
    </border>
    <border>
      <left style="thin">
        <color indexed="8"/>
      </left>
      <right/>
      <top style="thin">
        <color indexed="64"/>
      </top>
      <bottom style="thin">
        <color indexed="64"/>
      </bottom>
      <diagonal/>
    </border>
    <border>
      <left style="medium">
        <color indexed="8"/>
      </left>
      <right style="medium">
        <color indexed="8"/>
      </right>
      <top style="medium">
        <color indexed="64"/>
      </top>
      <bottom style="medium">
        <color indexed="8"/>
      </bottom>
      <diagonal/>
    </border>
    <border>
      <left style="medium">
        <color indexed="8"/>
      </left>
      <right style="medium">
        <color indexed="64"/>
      </right>
      <top style="medium">
        <color indexed="64"/>
      </top>
      <bottom style="medium">
        <color indexed="8"/>
      </bottom>
      <diagonal/>
    </border>
    <border>
      <left/>
      <right/>
      <top style="thin">
        <color indexed="8"/>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
      <left/>
      <right style="thin">
        <color indexed="64"/>
      </right>
      <top style="thin">
        <color indexed="8"/>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top style="thin">
        <color indexed="8"/>
      </top>
      <bottom style="thin">
        <color indexed="8"/>
      </bottom>
      <diagonal/>
    </border>
    <border>
      <left style="medium">
        <color indexed="64"/>
      </left>
      <right/>
      <top style="medium">
        <color indexed="64"/>
      </top>
      <bottom/>
      <diagonal/>
    </border>
    <border>
      <left style="thin">
        <color indexed="64"/>
      </left>
      <right/>
      <top style="thin">
        <color indexed="8"/>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8"/>
      </top>
      <bottom style="medium">
        <color indexed="64"/>
      </bottom>
      <diagonal/>
    </border>
    <border>
      <left/>
      <right style="thin">
        <color indexed="8"/>
      </right>
      <top style="thin">
        <color indexed="8"/>
      </top>
      <bottom style="medium">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medium">
        <color indexed="64"/>
      </left>
      <right style="medium">
        <color indexed="64"/>
      </right>
      <top/>
      <bottom/>
      <diagonal/>
    </border>
    <border>
      <left style="medium">
        <color indexed="64"/>
      </left>
      <right/>
      <top style="medium">
        <color indexed="8"/>
      </top>
      <bottom style="medium">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s>
  <cellStyleXfs count="3">
    <xf numFmtId="0" fontId="0" fillId="0" borderId="0"/>
    <xf numFmtId="0" fontId="18" fillId="0" borderId="0"/>
    <xf numFmtId="9" fontId="1" fillId="0" borderId="0" applyFont="0" applyFill="0" applyBorder="0" applyAlignment="0" applyProtection="0"/>
  </cellStyleXfs>
  <cellXfs count="1424">
    <xf numFmtId="0" fontId="0" fillId="0" borderId="0" xfId="0"/>
    <xf numFmtId="0" fontId="2" fillId="0" borderId="0" xfId="0" applyFont="1"/>
    <xf numFmtId="0" fontId="3" fillId="0" borderId="0" xfId="0" applyFont="1"/>
    <xf numFmtId="0" fontId="0" fillId="0" borderId="0" xfId="0" applyBorder="1"/>
    <xf numFmtId="0" fontId="5" fillId="0" borderId="0" xfId="0" applyFont="1" applyBorder="1"/>
    <xf numFmtId="0" fontId="3" fillId="0" borderId="0" xfId="0" applyFont="1" applyFill="1"/>
    <xf numFmtId="0" fontId="6" fillId="0" borderId="0" xfId="0" applyFont="1"/>
    <xf numFmtId="0" fontId="0" fillId="0" borderId="0" xfId="0" applyFill="1"/>
    <xf numFmtId="0" fontId="0" fillId="0" borderId="1" xfId="0" applyBorder="1" applyAlignment="1"/>
    <xf numFmtId="0" fontId="0" fillId="0" borderId="2" xfId="0" applyBorder="1" applyAlignment="1"/>
    <xf numFmtId="0" fontId="4" fillId="0" borderId="0" xfId="0" applyFont="1" applyFill="1" applyBorder="1"/>
    <xf numFmtId="0" fontId="0" fillId="0" borderId="0" xfId="0" applyFill="1" applyBorder="1"/>
    <xf numFmtId="0" fontId="0" fillId="0" borderId="0" xfId="0" applyFill="1" applyBorder="1" applyAlignment="1"/>
    <xf numFmtId="0" fontId="8" fillId="2" borderId="0" xfId="0" applyFont="1" applyFill="1"/>
    <xf numFmtId="0" fontId="9" fillId="2" borderId="0" xfId="0" applyFont="1" applyFill="1"/>
    <xf numFmtId="0" fontId="10" fillId="3" borderId="3" xfId="0" applyFont="1" applyFill="1" applyBorder="1"/>
    <xf numFmtId="0" fontId="10" fillId="3" borderId="4" xfId="0" applyFont="1" applyFill="1" applyBorder="1"/>
    <xf numFmtId="0" fontId="11" fillId="3" borderId="3" xfId="0" applyFont="1" applyFill="1" applyBorder="1" applyAlignment="1">
      <alignment horizontal="center"/>
    </xf>
    <xf numFmtId="0" fontId="10" fillId="3" borderId="5" xfId="0" applyFont="1" applyFill="1" applyBorder="1"/>
    <xf numFmtId="0" fontId="12" fillId="0" borderId="0" xfId="0" applyFont="1" applyFill="1"/>
    <xf numFmtId="0" fontId="12" fillId="0" borderId="0" xfId="0" applyFont="1"/>
    <xf numFmtId="0" fontId="10" fillId="0" borderId="6" xfId="0" applyFont="1" applyBorder="1" applyAlignment="1">
      <alignment horizontal="center"/>
    </xf>
    <xf numFmtId="0" fontId="12" fillId="0" borderId="7" xfId="0" applyFont="1" applyBorder="1"/>
    <xf numFmtId="0" fontId="11" fillId="0" borderId="8" xfId="0" applyFont="1" applyBorder="1"/>
    <xf numFmtId="0" fontId="12" fillId="0" borderId="9" xfId="0" applyFont="1" applyBorder="1"/>
    <xf numFmtId="0" fontId="12" fillId="0" borderId="10" xfId="0" applyFont="1" applyBorder="1"/>
    <xf numFmtId="0" fontId="10" fillId="0" borderId="8" xfId="0" applyFont="1" applyBorder="1"/>
    <xf numFmtId="0" fontId="10" fillId="0" borderId="7" xfId="0" applyFont="1" applyBorder="1" applyAlignment="1">
      <alignment horizontal="center"/>
    </xf>
    <xf numFmtId="0" fontId="10" fillId="3" borderId="6" xfId="0" applyFont="1" applyFill="1" applyBorder="1" applyAlignment="1">
      <alignment horizontal="center"/>
    </xf>
    <xf numFmtId="0" fontId="10" fillId="0" borderId="7" xfId="0" applyFont="1" applyBorder="1" applyAlignment="1">
      <alignment horizontal="center" wrapText="1"/>
    </xf>
    <xf numFmtId="0" fontId="11" fillId="0" borderId="7" xfId="0" applyFont="1" applyBorder="1"/>
    <xf numFmtId="0" fontId="12" fillId="0" borderId="11" xfId="0" applyFont="1" applyBorder="1"/>
    <xf numFmtId="0" fontId="0" fillId="0" borderId="7" xfId="0" applyBorder="1"/>
    <xf numFmtId="0" fontId="11" fillId="0" borderId="12" xfId="0" applyFont="1" applyBorder="1"/>
    <xf numFmtId="0" fontId="7" fillId="0" borderId="7" xfId="0" applyFont="1" applyBorder="1" applyAlignment="1">
      <alignment horizontal="left" vertical="center" wrapText="1"/>
    </xf>
    <xf numFmtId="0" fontId="2" fillId="0" borderId="3" xfId="0" applyFont="1" applyBorder="1"/>
    <xf numFmtId="0" fontId="14" fillId="0" borderId="2" xfId="0" applyFont="1" applyBorder="1" applyAlignment="1"/>
    <xf numFmtId="0" fontId="14" fillId="0" borderId="1" xfId="0" applyFont="1" applyBorder="1" applyAlignment="1"/>
    <xf numFmtId="0" fontId="14" fillId="0" borderId="13" xfId="0" applyFont="1" applyBorder="1" applyAlignment="1"/>
    <xf numFmtId="0" fontId="11" fillId="3" borderId="2" xfId="0" applyFont="1" applyFill="1" applyBorder="1" applyAlignment="1">
      <alignment horizontal="center"/>
    </xf>
    <xf numFmtId="0" fontId="12" fillId="3" borderId="1" xfId="0" applyFont="1" applyFill="1" applyBorder="1" applyAlignment="1"/>
    <xf numFmtId="0" fontId="12" fillId="3" borderId="13" xfId="0" applyFont="1" applyFill="1" applyBorder="1" applyAlignment="1"/>
    <xf numFmtId="49" fontId="14" fillId="0" borderId="3" xfId="0" applyNumberFormat="1" applyFont="1" applyBorder="1" applyAlignment="1">
      <alignment horizontal="right"/>
    </xf>
    <xf numFmtId="1" fontId="12" fillId="0" borderId="7" xfId="0" applyNumberFormat="1" applyFont="1" applyBorder="1" applyAlignment="1">
      <alignment horizontal="center" vertical="center"/>
    </xf>
    <xf numFmtId="0" fontId="12" fillId="0" borderId="7" xfId="0" applyFont="1" applyBorder="1" applyAlignment="1">
      <alignment horizontal="center" vertical="center"/>
    </xf>
    <xf numFmtId="0" fontId="12" fillId="0" borderId="7" xfId="0" applyFont="1" applyBorder="1" applyAlignment="1">
      <alignment vertical="center" wrapText="1"/>
    </xf>
    <xf numFmtId="0" fontId="12" fillId="0" borderId="7" xfId="0" applyNumberFormat="1" applyFont="1" applyBorder="1" applyAlignment="1">
      <alignment horizontal="center" vertical="center"/>
    </xf>
    <xf numFmtId="0" fontId="9" fillId="0" borderId="0" xfId="0" applyFont="1" applyFill="1"/>
    <xf numFmtId="3" fontId="12" fillId="0" borderId="7" xfId="0" applyNumberFormat="1" applyFont="1" applyFill="1" applyBorder="1" applyAlignment="1">
      <alignment horizontal="center" vertical="center"/>
    </xf>
    <xf numFmtId="3" fontId="12" fillId="0" borderId="7" xfId="0" applyNumberFormat="1" applyFont="1" applyBorder="1" applyAlignment="1">
      <alignment horizontal="center" vertical="center"/>
    </xf>
    <xf numFmtId="0" fontId="2" fillId="0" borderId="2" xfId="0" applyFont="1" applyBorder="1" applyAlignment="1"/>
    <xf numFmtId="0" fontId="2" fillId="0" borderId="1" xfId="0" applyFont="1" applyBorder="1" applyAlignment="1"/>
    <xf numFmtId="0" fontId="2" fillId="0" borderId="13" xfId="0" applyFont="1" applyBorder="1" applyAlignment="1"/>
    <xf numFmtId="0" fontId="0" fillId="0" borderId="13" xfId="0" applyBorder="1" applyAlignment="1"/>
    <xf numFmtId="0" fontId="16" fillId="0" borderId="0" xfId="0" applyFont="1"/>
    <xf numFmtId="4" fontId="12" fillId="0" borderId="7" xfId="0" applyNumberFormat="1" applyFont="1" applyBorder="1"/>
    <xf numFmtId="4" fontId="12" fillId="0" borderId="11" xfId="0" applyNumberFormat="1" applyFont="1" applyBorder="1"/>
    <xf numFmtId="4" fontId="12" fillId="0" borderId="14" xfId="0" applyNumberFormat="1" applyFont="1" applyBorder="1"/>
    <xf numFmtId="4" fontId="10" fillId="0" borderId="9" xfId="0" applyNumberFormat="1" applyFont="1" applyBorder="1"/>
    <xf numFmtId="4" fontId="10" fillId="0" borderId="10" xfId="0" applyNumberFormat="1" applyFont="1" applyBorder="1"/>
    <xf numFmtId="4" fontId="11" fillId="0" borderId="9" xfId="0" applyNumberFormat="1" applyFont="1" applyBorder="1"/>
    <xf numFmtId="4" fontId="11" fillId="0" borderId="10" xfId="0" applyNumberFormat="1" applyFont="1" applyBorder="1"/>
    <xf numFmtId="0" fontId="12" fillId="0" borderId="7" xfId="0" applyFont="1" applyBorder="1" applyAlignment="1">
      <alignment horizontal="center"/>
    </xf>
    <xf numFmtId="0" fontId="12" fillId="0" borderId="7" xfId="0" applyFont="1" applyBorder="1" applyAlignment="1">
      <alignment horizontal="center" vertical="center" wrapText="1"/>
    </xf>
    <xf numFmtId="0" fontId="19" fillId="4" borderId="0" xfId="1" applyFont="1" applyFill="1"/>
    <xf numFmtId="0" fontId="20" fillId="4" borderId="0" xfId="1" applyFont="1" applyFill="1"/>
    <xf numFmtId="0" fontId="18" fillId="0" borderId="0" xfId="1"/>
    <xf numFmtId="0" fontId="21" fillId="0" borderId="0" xfId="1" applyFont="1" applyFill="1"/>
    <xf numFmtId="0" fontId="21" fillId="0" borderId="0" xfId="1" applyFont="1"/>
    <xf numFmtId="0" fontId="18" fillId="0" borderId="0" xfId="1" applyBorder="1"/>
    <xf numFmtId="0" fontId="22" fillId="5" borderId="15" xfId="1" applyFont="1" applyFill="1" applyBorder="1" applyAlignment="1">
      <alignment horizontal="center"/>
    </xf>
    <xf numFmtId="0" fontId="23" fillId="5" borderId="15" xfId="1" applyFont="1" applyFill="1" applyBorder="1"/>
    <xf numFmtId="0" fontId="24" fillId="0" borderId="15" xfId="1" applyFont="1" applyBorder="1"/>
    <xf numFmtId="0" fontId="23" fillId="5" borderId="16" xfId="1" applyFont="1" applyFill="1" applyBorder="1"/>
    <xf numFmtId="49" fontId="25" fillId="0" borderId="15" xfId="1" applyNumberFormat="1" applyFont="1" applyBorder="1"/>
    <xf numFmtId="0" fontId="25" fillId="0" borderId="17" xfId="1" applyFont="1" applyBorder="1" applyAlignment="1"/>
    <xf numFmtId="0" fontId="25" fillId="0" borderId="18" xfId="1" applyFont="1" applyBorder="1" applyAlignment="1"/>
    <xf numFmtId="0" fontId="25" fillId="0" borderId="19" xfId="1" applyFont="1" applyBorder="1" applyAlignment="1"/>
    <xf numFmtId="0" fontId="26" fillId="0" borderId="0" xfId="1" applyFont="1" applyBorder="1"/>
    <xf numFmtId="0" fontId="18" fillId="0" borderId="17" xfId="1" applyFont="1" applyBorder="1" applyAlignment="1"/>
    <xf numFmtId="0" fontId="18" fillId="0" borderId="19" xfId="1" applyBorder="1" applyAlignment="1"/>
    <xf numFmtId="0" fontId="23" fillId="5" borderId="20" xfId="1" applyFont="1" applyFill="1" applyBorder="1"/>
    <xf numFmtId="0" fontId="27" fillId="0" borderId="0" xfId="1" applyFont="1" applyFill="1" applyBorder="1"/>
    <xf numFmtId="0" fontId="18" fillId="0" borderId="0" xfId="1" applyFill="1" applyBorder="1" applyAlignment="1"/>
    <xf numFmtId="0" fontId="18" fillId="0" borderId="0" xfId="1" applyFill="1" applyBorder="1"/>
    <xf numFmtId="0" fontId="18" fillId="0" borderId="0" xfId="1" applyFill="1"/>
    <xf numFmtId="0" fontId="23" fillId="5" borderId="21" xfId="1" applyFont="1" applyFill="1" applyBorder="1" applyAlignment="1">
      <alignment horizontal="center"/>
    </xf>
    <xf numFmtId="0" fontId="23" fillId="0" borderId="21" xfId="1" applyFont="1" applyBorder="1" applyAlignment="1">
      <alignment horizontal="center"/>
    </xf>
    <xf numFmtId="0" fontId="28" fillId="0" borderId="22" xfId="1" applyFont="1" applyBorder="1"/>
    <xf numFmtId="0" fontId="22" fillId="0" borderId="23" xfId="1" applyFont="1" applyBorder="1"/>
    <xf numFmtId="0" fontId="28" fillId="0" borderId="24" xfId="1" applyFont="1" applyBorder="1"/>
    <xf numFmtId="0" fontId="28" fillId="0" borderId="25" xfId="1" applyFont="1" applyBorder="1"/>
    <xf numFmtId="0" fontId="23" fillId="0" borderId="23" xfId="1" applyFont="1" applyBorder="1"/>
    <xf numFmtId="0" fontId="24" fillId="0" borderId="0" xfId="1" applyFont="1"/>
    <xf numFmtId="0" fontId="23" fillId="0" borderId="22" xfId="1" applyFont="1" applyBorder="1" applyAlignment="1">
      <alignment horizontal="center" wrapText="1"/>
    </xf>
    <xf numFmtId="0" fontId="28" fillId="0" borderId="22" xfId="1" applyFont="1" applyBorder="1" applyAlignment="1">
      <alignment horizontal="center" vertical="center" wrapText="1"/>
    </xf>
    <xf numFmtId="0" fontId="28" fillId="0" borderId="22" xfId="1" applyFont="1" applyBorder="1" applyAlignment="1">
      <alignment horizontal="center" vertical="center"/>
    </xf>
    <xf numFmtId="0" fontId="28" fillId="0" borderId="0" xfId="1" applyFont="1"/>
    <xf numFmtId="0" fontId="29" fillId="0" borderId="0" xfId="1" applyFont="1"/>
    <xf numFmtId="0" fontId="30" fillId="0" borderId="22" xfId="1" applyFont="1" applyBorder="1" applyAlignment="1">
      <alignment horizontal="left" vertical="center" wrapText="1"/>
    </xf>
    <xf numFmtId="164" fontId="28" fillId="0" borderId="22" xfId="1" applyNumberFormat="1" applyFont="1" applyBorder="1"/>
    <xf numFmtId="0" fontId="28" fillId="0" borderId="22" xfId="1" applyNumberFormat="1" applyFont="1" applyBorder="1"/>
    <xf numFmtId="164" fontId="28" fillId="0" borderId="24" xfId="1" applyNumberFormat="1" applyFont="1" applyBorder="1"/>
    <xf numFmtId="0" fontId="28" fillId="0" borderId="25" xfId="1" applyNumberFormat="1" applyFont="1" applyBorder="1"/>
    <xf numFmtId="9" fontId="28" fillId="0" borderId="22" xfId="1" applyNumberFormat="1" applyFont="1" applyBorder="1" applyAlignment="1">
      <alignment horizontal="center" vertical="center"/>
    </xf>
    <xf numFmtId="0" fontId="25" fillId="0" borderId="17" xfId="1" applyFont="1" applyBorder="1" applyAlignment="1">
      <alignment horizontal="left"/>
    </xf>
    <xf numFmtId="0" fontId="25" fillId="0" borderId="18" xfId="1" applyFont="1" applyBorder="1" applyAlignment="1">
      <alignment horizontal="left"/>
    </xf>
    <xf numFmtId="0" fontId="25" fillId="0" borderId="19" xfId="1" applyFont="1" applyBorder="1" applyAlignment="1">
      <alignment horizontal="left"/>
    </xf>
    <xf numFmtId="0" fontId="28" fillId="0" borderId="22" xfId="1" applyFont="1" applyBorder="1" applyAlignment="1">
      <alignment wrapText="1"/>
    </xf>
    <xf numFmtId="9" fontId="28" fillId="0" borderId="22" xfId="1" applyNumberFormat="1" applyFont="1" applyBorder="1"/>
    <xf numFmtId="0" fontId="24" fillId="0" borderId="17" xfId="1" applyFont="1" applyBorder="1" applyAlignment="1"/>
    <xf numFmtId="0" fontId="24" fillId="0" borderId="18" xfId="1" applyFont="1" applyBorder="1" applyAlignment="1"/>
    <xf numFmtId="0" fontId="24" fillId="0" borderId="19" xfId="1" applyFont="1" applyBorder="1" applyAlignment="1"/>
    <xf numFmtId="0" fontId="18" fillId="0" borderId="18" xfId="1" applyBorder="1" applyAlignment="1"/>
    <xf numFmtId="0" fontId="22" fillId="5" borderId="17" xfId="1" applyFont="1" applyFill="1" applyBorder="1" applyAlignment="1">
      <alignment horizontal="center"/>
    </xf>
    <xf numFmtId="0" fontId="28" fillId="5" borderId="18" xfId="1" applyFont="1" applyFill="1" applyBorder="1" applyAlignment="1"/>
    <xf numFmtId="0" fontId="28" fillId="5" borderId="19" xfId="1" applyFont="1" applyFill="1" applyBorder="1" applyAlignment="1"/>
    <xf numFmtId="0" fontId="22" fillId="0" borderId="22" xfId="1" applyFont="1" applyBorder="1"/>
    <xf numFmtId="0" fontId="18" fillId="0" borderId="22" xfId="1" applyBorder="1"/>
    <xf numFmtId="0" fontId="22" fillId="0" borderId="26" xfId="1" applyFont="1" applyBorder="1"/>
    <xf numFmtId="0" fontId="28" fillId="0" borderId="27" xfId="1" applyFont="1" applyBorder="1"/>
    <xf numFmtId="0" fontId="28" fillId="0" borderId="28" xfId="1" applyFont="1" applyFill="1" applyBorder="1"/>
    <xf numFmtId="0" fontId="28" fillId="0" borderId="22" xfId="1" applyFont="1" applyBorder="1" applyAlignment="1">
      <alignment vertical="center" wrapText="1"/>
    </xf>
    <xf numFmtId="0" fontId="22" fillId="5" borderId="29" xfId="1" applyFont="1" applyFill="1" applyBorder="1" applyAlignment="1">
      <alignment horizontal="center"/>
    </xf>
    <xf numFmtId="0" fontId="24" fillId="0" borderId="30" xfId="1" applyFont="1" applyBorder="1"/>
    <xf numFmtId="0" fontId="24" fillId="0" borderId="31" xfId="1" applyFont="1" applyBorder="1" applyAlignment="1"/>
    <xf numFmtId="49" fontId="25" fillId="0" borderId="32" xfId="1" applyNumberFormat="1" applyFont="1" applyBorder="1"/>
    <xf numFmtId="0" fontId="25" fillId="0" borderId="33" xfId="1" applyFont="1" applyBorder="1" applyAlignment="1">
      <alignment horizontal="left"/>
    </xf>
    <xf numFmtId="0" fontId="25" fillId="0" borderId="34" xfId="1" applyFont="1" applyBorder="1" applyAlignment="1">
      <alignment horizontal="left"/>
    </xf>
    <xf numFmtId="0" fontId="25" fillId="0" borderId="35" xfId="1" applyFont="1" applyBorder="1" applyAlignment="1">
      <alignment horizontal="left"/>
    </xf>
    <xf numFmtId="4" fontId="28" fillId="0" borderId="22" xfId="1" applyNumberFormat="1" applyFont="1" applyBorder="1"/>
    <xf numFmtId="4" fontId="11" fillId="0" borderId="24" xfId="1" applyNumberFormat="1" applyFont="1" applyBorder="1"/>
    <xf numFmtId="4" fontId="28" fillId="0" borderId="24" xfId="1" applyNumberFormat="1" applyFont="1" applyBorder="1"/>
    <xf numFmtId="4" fontId="28" fillId="0" borderId="25" xfId="1" applyNumberFormat="1" applyFont="1" applyBorder="1"/>
    <xf numFmtId="4" fontId="10" fillId="0" borderId="24" xfId="1" applyNumberFormat="1" applyFont="1" applyBorder="1"/>
    <xf numFmtId="4" fontId="11" fillId="0" borderId="27" xfId="1" applyNumberFormat="1" applyFont="1" applyBorder="1"/>
    <xf numFmtId="0" fontId="10" fillId="0" borderId="6" xfId="0" applyFont="1" applyFill="1" applyBorder="1" applyAlignment="1">
      <alignment horizontal="center"/>
    </xf>
    <xf numFmtId="0" fontId="12" fillId="0" borderId="6" xfId="0" applyFont="1" applyBorder="1" applyAlignment="1">
      <alignment horizontal="center"/>
    </xf>
    <xf numFmtId="0" fontId="12" fillId="0" borderId="6" xfId="0" applyFont="1" applyBorder="1" applyAlignment="1">
      <alignment horizontal="left"/>
    </xf>
    <xf numFmtId="0" fontId="25" fillId="0" borderId="17" xfId="1" applyFont="1" applyBorder="1" applyAlignment="1">
      <alignment horizontal="left" wrapText="1"/>
    </xf>
    <xf numFmtId="0" fontId="25" fillId="0" borderId="18" xfId="1" applyFont="1" applyBorder="1" applyAlignment="1">
      <alignment horizontal="left" wrapText="1"/>
    </xf>
    <xf numFmtId="0" fontId="25" fillId="0" borderId="19" xfId="1" applyFont="1" applyBorder="1" applyAlignment="1">
      <alignment horizontal="left" wrapText="1"/>
    </xf>
    <xf numFmtId="0" fontId="23" fillId="0" borderId="21" xfId="1" applyFont="1" applyFill="1" applyBorder="1" applyAlignment="1">
      <alignment horizontal="center"/>
    </xf>
    <xf numFmtId="0" fontId="28" fillId="0" borderId="22" xfId="1" applyFont="1" applyFill="1" applyBorder="1"/>
    <xf numFmtId="0" fontId="12" fillId="0" borderId="21" xfId="1" applyFont="1" applyBorder="1" applyAlignment="1">
      <alignment horizontal="center"/>
    </xf>
    <xf numFmtId="0" fontId="12" fillId="0" borderId="21" xfId="1" applyFont="1" applyBorder="1" applyAlignment="1"/>
    <xf numFmtId="0" fontId="13" fillId="0" borderId="22" xfId="1" applyFont="1" applyBorder="1" applyAlignment="1"/>
    <xf numFmtId="0" fontId="12" fillId="0" borderId="22" xfId="1" applyFont="1" applyBorder="1" applyAlignment="1">
      <alignment horizontal="center"/>
    </xf>
    <xf numFmtId="2" fontId="28" fillId="0" borderId="24" xfId="1" applyNumberFormat="1" applyFont="1" applyBorder="1"/>
    <xf numFmtId="2" fontId="28" fillId="0" borderId="25" xfId="1" applyNumberFormat="1" applyFont="1" applyBorder="1"/>
    <xf numFmtId="4" fontId="12" fillId="0" borderId="21" xfId="1" applyNumberFormat="1" applyFont="1" applyBorder="1" applyAlignment="1"/>
    <xf numFmtId="4" fontId="12" fillId="0" borderId="22" xfId="1" applyNumberFormat="1" applyFont="1" applyBorder="1" applyAlignment="1"/>
    <xf numFmtId="4" fontId="28" fillId="0" borderId="27" xfId="1" applyNumberFormat="1" applyFont="1" applyBorder="1"/>
    <xf numFmtId="4" fontId="28" fillId="0" borderId="36" xfId="1" applyNumberFormat="1" applyFont="1" applyBorder="1"/>
    <xf numFmtId="0" fontId="22" fillId="0" borderId="37" xfId="1" applyFont="1" applyBorder="1"/>
    <xf numFmtId="0" fontId="28" fillId="0" borderId="38" xfId="1" applyFont="1" applyBorder="1"/>
    <xf numFmtId="4" fontId="28" fillId="0" borderId="38" xfId="1" applyNumberFormat="1" applyFont="1" applyBorder="1"/>
    <xf numFmtId="4" fontId="28" fillId="0" borderId="39" xfId="1" applyNumberFormat="1" applyFont="1" applyBorder="1"/>
    <xf numFmtId="0" fontId="23" fillId="0" borderId="40" xfId="1" applyFont="1" applyBorder="1"/>
    <xf numFmtId="0" fontId="28" fillId="0" borderId="41" xfId="1" applyFont="1" applyBorder="1"/>
    <xf numFmtId="4" fontId="10" fillId="0" borderId="41" xfId="1" applyNumberFormat="1" applyFont="1" applyBorder="1"/>
    <xf numFmtId="4" fontId="10" fillId="0" borderId="42" xfId="1" applyNumberFormat="1" applyFont="1" applyBorder="1"/>
    <xf numFmtId="0" fontId="28" fillId="0" borderId="36" xfId="1" applyFont="1" applyBorder="1"/>
    <xf numFmtId="1" fontId="28" fillId="0" borderId="22" xfId="1" applyNumberFormat="1" applyFont="1" applyBorder="1" applyAlignment="1">
      <alignment horizontal="center" vertical="center"/>
    </xf>
    <xf numFmtId="0" fontId="22" fillId="5" borderId="19" xfId="1" applyFont="1" applyFill="1" applyBorder="1" applyAlignment="1">
      <alignment horizontal="center"/>
    </xf>
    <xf numFmtId="0" fontId="28" fillId="0" borderId="22" xfId="1" applyFont="1" applyBorder="1" applyAlignment="1"/>
    <xf numFmtId="4" fontId="11" fillId="0" borderId="25" xfId="1" applyNumberFormat="1" applyFont="1" applyBorder="1"/>
    <xf numFmtId="4" fontId="10" fillId="0" borderId="27" xfId="1" applyNumberFormat="1" applyFont="1" applyBorder="1"/>
    <xf numFmtId="4" fontId="10" fillId="0" borderId="36" xfId="1" applyNumberFormat="1" applyFont="1" applyBorder="1"/>
    <xf numFmtId="0" fontId="28" fillId="0" borderId="7" xfId="1" applyFont="1" applyBorder="1" applyAlignment="1">
      <alignment horizontal="center" vertical="center" wrapText="1"/>
    </xf>
    <xf numFmtId="0" fontId="28" fillId="0" borderId="7" xfId="1" applyFont="1" applyBorder="1" applyAlignment="1">
      <alignment vertical="center" wrapText="1"/>
    </xf>
    <xf numFmtId="0" fontId="28" fillId="0" borderId="7" xfId="1" applyFont="1" applyBorder="1" applyAlignment="1">
      <alignment horizontal="center" vertical="center"/>
    </xf>
    <xf numFmtId="0" fontId="23" fillId="0" borderId="22" xfId="1" applyFont="1" applyBorder="1" applyAlignment="1">
      <alignment horizontal="center" vertical="center"/>
    </xf>
    <xf numFmtId="0" fontId="23" fillId="0" borderId="21" xfId="1" applyFont="1" applyBorder="1" applyAlignment="1">
      <alignment horizontal="center" vertical="center"/>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28" fillId="0" borderId="21" xfId="1" applyFont="1" applyBorder="1"/>
    <xf numFmtId="0" fontId="18" fillId="0" borderId="21" xfId="1" applyBorder="1"/>
    <xf numFmtId="4" fontId="18" fillId="0" borderId="21" xfId="1" applyNumberFormat="1" applyBorder="1"/>
    <xf numFmtId="4" fontId="28" fillId="0" borderId="21" xfId="1" applyNumberFormat="1" applyFont="1" applyBorder="1"/>
    <xf numFmtId="0" fontId="22" fillId="0" borderId="43" xfId="1" applyFont="1" applyBorder="1"/>
    <xf numFmtId="0" fontId="28" fillId="0" borderId="44" xfId="1" applyFont="1" applyBorder="1"/>
    <xf numFmtId="4" fontId="11" fillId="0" borderId="44" xfId="1" applyNumberFormat="1" applyFont="1" applyBorder="1"/>
    <xf numFmtId="4" fontId="11" fillId="0" borderId="45" xfId="1" applyNumberFormat="1" applyFont="1" applyBorder="1"/>
    <xf numFmtId="0" fontId="22" fillId="0" borderId="46" xfId="1" applyFont="1" applyBorder="1"/>
    <xf numFmtId="0" fontId="23" fillId="0" borderId="47" xfId="1" applyFont="1" applyBorder="1"/>
    <xf numFmtId="0" fontId="28" fillId="0" borderId="48" xfId="1" applyFont="1" applyBorder="1"/>
    <xf numFmtId="4" fontId="10" fillId="0" borderId="49" xfId="1" applyNumberFormat="1" applyFont="1" applyBorder="1"/>
    <xf numFmtId="4" fontId="10" fillId="0" borderId="50" xfId="1" applyNumberFormat="1" applyFont="1" applyBorder="1"/>
    <xf numFmtId="0" fontId="28" fillId="0" borderId="7" xfId="1" applyFont="1" applyBorder="1" applyAlignment="1">
      <alignment wrapText="1"/>
    </xf>
    <xf numFmtId="0" fontId="28" fillId="0" borderId="0" xfId="1" applyFont="1" applyBorder="1" applyAlignment="1">
      <alignment wrapText="1"/>
    </xf>
    <xf numFmtId="165" fontId="28" fillId="0" borderId="0" xfId="1" applyNumberFormat="1" applyFont="1" applyBorder="1"/>
    <xf numFmtId="0" fontId="31" fillId="0" borderId="0" xfId="1" applyFont="1"/>
    <xf numFmtId="2" fontId="28" fillId="0" borderId="22" xfId="1" applyNumberFormat="1" applyFont="1" applyBorder="1"/>
    <xf numFmtId="2" fontId="11" fillId="0" borderId="24" xfId="1" applyNumberFormat="1" applyFont="1" applyBorder="1"/>
    <xf numFmtId="2" fontId="10" fillId="0" borderId="24" xfId="1" applyNumberFormat="1" applyFont="1" applyBorder="1"/>
    <xf numFmtId="0" fontId="28" fillId="0" borderId="22" xfId="1" applyFont="1" applyBorder="1" applyAlignment="1">
      <alignment horizontal="center"/>
    </xf>
    <xf numFmtId="0" fontId="28" fillId="0" borderId="22" xfId="1" applyFont="1" applyBorder="1" applyAlignment="1">
      <alignment horizontal="left"/>
    </xf>
    <xf numFmtId="2" fontId="18" fillId="0" borderId="19" xfId="1" applyNumberFormat="1" applyBorder="1" applyAlignment="1"/>
    <xf numFmtId="0" fontId="28" fillId="0" borderId="21" xfId="1" applyFont="1" applyBorder="1" applyAlignment="1">
      <alignment horizontal="center"/>
    </xf>
    <xf numFmtId="0" fontId="12" fillId="0" borderId="21" xfId="1" applyFont="1" applyBorder="1" applyAlignment="1">
      <alignment horizontal="left"/>
    </xf>
    <xf numFmtId="4" fontId="12" fillId="0" borderId="21" xfId="1" applyNumberFormat="1" applyFont="1" applyBorder="1" applyAlignment="1">
      <alignment horizontal="right"/>
    </xf>
    <xf numFmtId="0" fontId="12" fillId="0" borderId="22" xfId="1" applyFont="1" applyBorder="1" applyAlignment="1">
      <alignment horizontal="left"/>
    </xf>
    <xf numFmtId="4" fontId="12" fillId="0" borderId="22" xfId="1" applyNumberFormat="1" applyFont="1" applyBorder="1" applyAlignment="1">
      <alignment horizontal="right"/>
    </xf>
    <xf numFmtId="0" fontId="12" fillId="0" borderId="7" xfId="1" applyFont="1" applyBorder="1" applyAlignment="1">
      <alignment horizontal="center" vertical="center" wrapText="1"/>
    </xf>
    <xf numFmtId="0" fontId="12" fillId="0" borderId="7" xfId="1" applyFont="1" applyBorder="1" applyAlignment="1">
      <alignment horizontal="center" vertical="center"/>
    </xf>
    <xf numFmtId="0" fontId="12" fillId="0" borderId="7" xfId="0" applyFont="1" applyBorder="1" applyAlignment="1">
      <alignment wrapText="1"/>
    </xf>
    <xf numFmtId="9" fontId="12" fillId="0" borderId="7" xfId="2" applyFont="1" applyBorder="1" applyAlignment="1">
      <alignment horizontal="center" vertical="center"/>
    </xf>
    <xf numFmtId="0" fontId="12" fillId="0" borderId="51" xfId="0" applyFont="1" applyBorder="1" applyAlignment="1">
      <alignment horizontal="center" vertical="center"/>
    </xf>
    <xf numFmtId="49" fontId="12" fillId="0" borderId="51" xfId="0" applyNumberFormat="1" applyFont="1" applyBorder="1" applyAlignment="1">
      <alignment horizontal="center" vertical="center"/>
    </xf>
    <xf numFmtId="1" fontId="12" fillId="0" borderId="7" xfId="0" applyNumberFormat="1" applyFont="1" applyBorder="1" applyAlignment="1">
      <alignment horizontal="center" vertical="center" wrapText="1"/>
    </xf>
    <xf numFmtId="0" fontId="12" fillId="0" borderId="7" xfId="0" applyFont="1" applyBorder="1" applyAlignment="1">
      <alignment horizontal="left" vertical="center" wrapText="1"/>
    </xf>
    <xf numFmtId="49" fontId="12" fillId="0" borderId="7" xfId="0" applyNumberFormat="1" applyFont="1" applyBorder="1" applyAlignment="1">
      <alignment horizontal="center" vertical="center" wrapText="1"/>
    </xf>
    <xf numFmtId="9" fontId="12" fillId="0" borderId="7" xfId="2" applyFont="1" applyBorder="1" applyAlignment="1">
      <alignment horizontal="center" vertical="center" wrapText="1"/>
    </xf>
    <xf numFmtId="1" fontId="12" fillId="0" borderId="7" xfId="2" applyNumberFormat="1" applyFont="1" applyBorder="1" applyAlignment="1">
      <alignment horizontal="center" vertical="center" wrapText="1"/>
    </xf>
    <xf numFmtId="0" fontId="12" fillId="0" borderId="7" xfId="0" applyFont="1" applyBorder="1" applyAlignment="1">
      <alignment vertical="top" wrapText="1"/>
    </xf>
    <xf numFmtId="0" fontId="12" fillId="0" borderId="0" xfId="0" applyFont="1" applyBorder="1" applyAlignment="1">
      <alignment vertical="top" wrapText="1"/>
    </xf>
    <xf numFmtId="0" fontId="12" fillId="0" borderId="0" xfId="0" applyFont="1" applyBorder="1" applyAlignment="1">
      <alignment horizontal="center" vertical="center"/>
    </xf>
    <xf numFmtId="1" fontId="12" fillId="0" borderId="0" xfId="0" applyNumberFormat="1" applyFont="1" applyBorder="1" applyAlignment="1">
      <alignment horizontal="center" vertical="center"/>
    </xf>
    <xf numFmtId="0" fontId="23" fillId="0" borderId="7" xfId="1" applyFont="1" applyBorder="1" applyAlignment="1">
      <alignment horizontal="center" vertical="center"/>
    </xf>
    <xf numFmtId="0" fontId="23" fillId="0" borderId="7" xfId="1" applyFont="1" applyBorder="1" applyAlignment="1">
      <alignment horizontal="center" wrapText="1"/>
    </xf>
    <xf numFmtId="0" fontId="11" fillId="0" borderId="0" xfId="0" applyFont="1" applyFill="1" applyBorder="1" applyAlignment="1">
      <alignment horizontal="center"/>
    </xf>
    <xf numFmtId="0" fontId="11" fillId="0" borderId="0" xfId="0" applyFont="1" applyFill="1" applyBorder="1" applyAlignment="1"/>
    <xf numFmtId="0" fontId="11" fillId="3" borderId="2" xfId="0" applyFont="1" applyFill="1" applyBorder="1" applyAlignment="1"/>
    <xf numFmtId="0" fontId="10" fillId="0" borderId="0" xfId="0" applyFont="1" applyFill="1" applyBorder="1"/>
    <xf numFmtId="16" fontId="14" fillId="0" borderId="2" xfId="0" applyNumberFormat="1" applyFont="1" applyBorder="1" applyAlignment="1"/>
    <xf numFmtId="0" fontId="5" fillId="0" borderId="0" xfId="0" applyFont="1" applyFill="1" applyBorder="1"/>
    <xf numFmtId="0" fontId="0" fillId="0" borderId="0" xfId="0" applyBorder="1" applyAlignment="1"/>
    <xf numFmtId="0" fontId="12" fillId="0" borderId="0" xfId="0" applyFont="1" applyFill="1" applyBorder="1" applyAlignment="1"/>
    <xf numFmtId="0" fontId="33" fillId="3" borderId="5" xfId="0" applyFont="1" applyFill="1" applyBorder="1"/>
    <xf numFmtId="0" fontId="33" fillId="3" borderId="3" xfId="0" applyFont="1" applyFill="1" applyBorder="1"/>
    <xf numFmtId="0" fontId="33" fillId="3" borderId="4" xfId="0" applyFont="1" applyFill="1" applyBorder="1"/>
    <xf numFmtId="0" fontId="8" fillId="2" borderId="0" xfId="0" applyFont="1" applyFill="1" applyAlignment="1">
      <alignment horizontal="center"/>
    </xf>
    <xf numFmtId="0" fontId="11" fillId="6" borderId="8" xfId="0" applyFont="1" applyFill="1" applyBorder="1"/>
    <xf numFmtId="0" fontId="12" fillId="6" borderId="9" xfId="0" applyFont="1" applyFill="1" applyBorder="1"/>
    <xf numFmtId="4" fontId="12" fillId="6" borderId="9" xfId="0" applyNumberFormat="1" applyFont="1" applyFill="1" applyBorder="1"/>
    <xf numFmtId="4" fontId="12" fillId="0" borderId="6" xfId="0" applyNumberFormat="1" applyFont="1" applyBorder="1"/>
    <xf numFmtId="0" fontId="12" fillId="0" borderId="6" xfId="0" applyFont="1" applyBorder="1"/>
    <xf numFmtId="0" fontId="12" fillId="6" borderId="10" xfId="0" applyFont="1" applyFill="1" applyBorder="1"/>
    <xf numFmtId="0" fontId="12" fillId="0" borderId="51" xfId="0" applyFont="1" applyBorder="1"/>
    <xf numFmtId="0" fontId="10" fillId="6" borderId="8" xfId="0" applyFont="1" applyFill="1" applyBorder="1"/>
    <xf numFmtId="4" fontId="12" fillId="6" borderId="10" xfId="0" applyNumberFormat="1" applyFont="1" applyFill="1" applyBorder="1"/>
    <xf numFmtId="0" fontId="8" fillId="0" borderId="0" xfId="0" applyFont="1" applyFill="1" applyAlignment="1">
      <alignment horizontal="center"/>
    </xf>
    <xf numFmtId="0" fontId="7" fillId="0" borderId="2" xfId="0" applyFont="1" applyBorder="1" applyAlignment="1">
      <alignment horizontal="left" vertical="center" wrapText="1"/>
    </xf>
    <xf numFmtId="9" fontId="12" fillId="0" borderId="7" xfId="0" applyNumberFormat="1" applyFont="1" applyBorder="1" applyAlignment="1">
      <alignment horizontal="center" vertical="center"/>
    </xf>
    <xf numFmtId="0" fontId="18" fillId="0" borderId="52" xfId="1" applyFont="1" applyBorder="1" applyAlignment="1"/>
    <xf numFmtId="0" fontId="18" fillId="0" borderId="53" xfId="1" applyBorder="1" applyAlignment="1"/>
    <xf numFmtId="0" fontId="18" fillId="0" borderId="54" xfId="1" applyBorder="1" applyAlignment="1"/>
    <xf numFmtId="0" fontId="32" fillId="0" borderId="22" xfId="1" applyFont="1" applyBorder="1" applyAlignment="1">
      <alignment horizontal="left" vertical="center" wrapText="1"/>
    </xf>
    <xf numFmtId="0" fontId="11" fillId="0" borderId="51" xfId="0" applyFont="1" applyBorder="1"/>
    <xf numFmtId="0" fontId="11" fillId="0" borderId="6" xfId="0" applyFont="1" applyBorder="1"/>
    <xf numFmtId="0" fontId="12" fillId="0" borderId="9" xfId="0" applyFont="1" applyBorder="1" applyAlignment="1">
      <alignment horizontal="center"/>
    </xf>
    <xf numFmtId="4" fontId="12" fillId="0" borderId="9" xfId="0" applyNumberFormat="1" applyFont="1" applyBorder="1"/>
    <xf numFmtId="4" fontId="12" fillId="0" borderId="10" xfId="0" applyNumberFormat="1" applyFont="1" applyBorder="1"/>
    <xf numFmtId="4" fontId="12" fillId="0" borderId="51" xfId="0" applyNumberFormat="1" applyFont="1" applyBorder="1"/>
    <xf numFmtId="0" fontId="7" fillId="0" borderId="7" xfId="0" applyFont="1" applyBorder="1" applyAlignment="1">
      <alignment horizontal="center" vertical="center" wrapText="1"/>
    </xf>
    <xf numFmtId="0" fontId="19" fillId="0" borderId="0" xfId="1" applyFont="1" applyFill="1"/>
    <xf numFmtId="0" fontId="20" fillId="0" borderId="0" xfId="1" applyFont="1" applyFill="1"/>
    <xf numFmtId="49" fontId="12" fillId="0" borderId="7" xfId="0" applyNumberFormat="1" applyFont="1" applyBorder="1" applyAlignment="1">
      <alignment horizontal="center" vertical="center"/>
    </xf>
    <xf numFmtId="0" fontId="22" fillId="0" borderId="7" xfId="1" applyFont="1" applyBorder="1"/>
    <xf numFmtId="0" fontId="28" fillId="0" borderId="7" xfId="1" applyFont="1" applyBorder="1"/>
    <xf numFmtId="4" fontId="28" fillId="0" borderId="7" xfId="1" applyNumberFormat="1" applyFont="1" applyBorder="1"/>
    <xf numFmtId="0" fontId="22" fillId="0" borderId="6" xfId="1" applyFont="1" applyBorder="1"/>
    <xf numFmtId="0" fontId="28" fillId="0" borderId="6" xfId="1" applyFont="1" applyBorder="1"/>
    <xf numFmtId="4" fontId="28" fillId="0" borderId="6" xfId="1" applyNumberFormat="1" applyFont="1" applyBorder="1"/>
    <xf numFmtId="0" fontId="23" fillId="0" borderId="26" xfId="1" applyFont="1" applyBorder="1"/>
    <xf numFmtId="0" fontId="22" fillId="0" borderId="40" xfId="1" applyFont="1" applyBorder="1"/>
    <xf numFmtId="0" fontId="22" fillId="0" borderId="51" xfId="1" applyFont="1" applyBorder="1"/>
    <xf numFmtId="0" fontId="28" fillId="0" borderId="51" xfId="1" applyFont="1" applyBorder="1"/>
    <xf numFmtId="4" fontId="28" fillId="0" borderId="51" xfId="1" applyNumberFormat="1" applyFont="1" applyBorder="1"/>
    <xf numFmtId="4" fontId="11" fillId="0" borderId="41" xfId="1" applyNumberFormat="1" applyFont="1" applyBorder="1"/>
    <xf numFmtId="4" fontId="11" fillId="0" borderId="42" xfId="1" applyNumberFormat="1" applyFont="1" applyBorder="1"/>
    <xf numFmtId="0" fontId="23" fillId="0" borderId="55" xfId="1" applyFont="1" applyBorder="1" applyAlignment="1">
      <alignment horizontal="center"/>
    </xf>
    <xf numFmtId="0" fontId="23" fillId="0" borderId="7" xfId="1" applyFont="1" applyBorder="1" applyAlignment="1">
      <alignment horizontal="center"/>
    </xf>
    <xf numFmtId="0" fontId="3" fillId="0" borderId="0" xfId="0" applyFont="1" applyFill="1" applyBorder="1"/>
    <xf numFmtId="0" fontId="2" fillId="0" borderId="3" xfId="0" applyFont="1" applyBorder="1" applyAlignment="1"/>
    <xf numFmtId="4" fontId="12" fillId="0" borderId="9" xfId="0" applyNumberFormat="1" applyFont="1" applyFill="1" applyBorder="1"/>
    <xf numFmtId="0" fontId="10" fillId="0" borderId="7" xfId="0" applyFont="1" applyBorder="1" applyAlignment="1">
      <alignment vertical="center" wrapText="1"/>
    </xf>
    <xf numFmtId="4" fontId="10" fillId="6" borderId="9" xfId="0" applyNumberFormat="1" applyFont="1" applyFill="1" applyBorder="1"/>
    <xf numFmtId="0" fontId="17" fillId="0" borderId="6" xfId="0" applyFont="1" applyBorder="1"/>
    <xf numFmtId="49" fontId="0" fillId="0" borderId="3" xfId="0" applyNumberFormat="1" applyBorder="1"/>
    <xf numFmtId="0" fontId="10" fillId="3" borderId="4" xfId="0" applyFont="1" applyFill="1" applyBorder="1" applyAlignment="1">
      <alignment wrapText="1"/>
    </xf>
    <xf numFmtId="49" fontId="0" fillId="0" borderId="56" xfId="0" applyNumberFormat="1" applyBorder="1"/>
    <xf numFmtId="0" fontId="0" fillId="2" borderId="0" xfId="0" applyFill="1"/>
    <xf numFmtId="0" fontId="10" fillId="3" borderId="3" xfId="0" applyFont="1" applyFill="1" applyBorder="1" applyAlignment="1">
      <alignment wrapText="1"/>
    </xf>
    <xf numFmtId="0" fontId="5" fillId="0" borderId="0" xfId="0" applyFont="1" applyBorder="1" applyAlignment="1">
      <alignment wrapText="1"/>
    </xf>
    <xf numFmtId="0" fontId="10" fillId="3" borderId="5" xfId="0" applyFont="1" applyFill="1" applyBorder="1" applyAlignment="1">
      <alignment wrapText="1"/>
    </xf>
    <xf numFmtId="0" fontId="4" fillId="0" borderId="0" xfId="0" applyFont="1" applyFill="1" applyBorder="1" applyAlignment="1">
      <alignment wrapText="1"/>
    </xf>
    <xf numFmtId="0" fontId="45" fillId="7" borderId="0" xfId="0" applyFont="1" applyFill="1"/>
    <xf numFmtId="0" fontId="46" fillId="7" borderId="0" xfId="0" applyFont="1" applyFill="1"/>
    <xf numFmtId="0" fontId="47" fillId="0" borderId="0" xfId="0" applyFont="1" applyFill="1"/>
    <xf numFmtId="0" fontId="47" fillId="0" borderId="0" xfId="0" applyFont="1"/>
    <xf numFmtId="0" fontId="48" fillId="8" borderId="153" xfId="0" applyFont="1" applyFill="1" applyBorder="1" applyAlignment="1">
      <alignment horizontal="center"/>
    </xf>
    <xf numFmtId="0" fontId="49" fillId="8" borderId="153" xfId="0" applyFont="1" applyFill="1" applyBorder="1"/>
    <xf numFmtId="0" fontId="50" fillId="0" borderId="153" xfId="0" applyFont="1" applyBorder="1"/>
    <xf numFmtId="0" fontId="49" fillId="8" borderId="154" xfId="0" applyFont="1" applyFill="1" applyBorder="1"/>
    <xf numFmtId="49" fontId="51" fillId="0" borderId="153" xfId="0" applyNumberFormat="1" applyFont="1" applyBorder="1"/>
    <xf numFmtId="0" fontId="51" fillId="0" borderId="155" xfId="0" applyFont="1" applyBorder="1" applyAlignment="1">
      <alignment horizontal="left"/>
    </xf>
    <xf numFmtId="0" fontId="51" fillId="0" borderId="156" xfId="0" applyFont="1" applyBorder="1" applyAlignment="1">
      <alignment horizontal="left"/>
    </xf>
    <xf numFmtId="0" fontId="51" fillId="0" borderId="157" xfId="0" applyFont="1" applyBorder="1" applyAlignment="1">
      <alignment horizontal="left"/>
    </xf>
    <xf numFmtId="0" fontId="52" fillId="0" borderId="0" xfId="0" applyFont="1"/>
    <xf numFmtId="0" fontId="49" fillId="8" borderId="158" xfId="0" applyFont="1" applyFill="1" applyBorder="1"/>
    <xf numFmtId="0" fontId="53" fillId="0" borderId="0" xfId="0" applyFont="1" applyFill="1"/>
    <xf numFmtId="0" fontId="52" fillId="0" borderId="0" xfId="0" applyFont="1" applyFill="1" applyAlignment="1"/>
    <xf numFmtId="0" fontId="52" fillId="0" borderId="0" xfId="0" applyFont="1" applyFill="1"/>
    <xf numFmtId="0" fontId="49" fillId="8" borderId="158" xfId="0" applyFont="1" applyFill="1" applyBorder="1" applyAlignment="1">
      <alignment horizontal="center"/>
    </xf>
    <xf numFmtId="0" fontId="49" fillId="0" borderId="158" xfId="0" applyFont="1" applyBorder="1" applyAlignment="1">
      <alignment horizontal="center"/>
    </xf>
    <xf numFmtId="0" fontId="54" fillId="0" borderId="155" xfId="0" applyFont="1" applyBorder="1"/>
    <xf numFmtId="0" fontId="54" fillId="0" borderId="7" xfId="0" applyFont="1" applyBorder="1"/>
    <xf numFmtId="4" fontId="54" fillId="0" borderId="7" xfId="0" applyNumberFormat="1" applyFont="1" applyBorder="1" applyAlignment="1">
      <alignment horizontal="right"/>
    </xf>
    <xf numFmtId="0" fontId="54" fillId="0" borderId="159" xfId="0" applyFont="1" applyBorder="1"/>
    <xf numFmtId="0" fontId="54" fillId="0" borderId="0" xfId="0" applyFont="1" applyBorder="1"/>
    <xf numFmtId="0" fontId="48" fillId="0" borderId="153" xfId="0" applyFont="1" applyBorder="1"/>
    <xf numFmtId="0" fontId="54" fillId="0" borderId="154" xfId="0" applyFont="1" applyBorder="1"/>
    <xf numFmtId="0" fontId="54" fillId="0" borderId="153" xfId="0" applyFont="1" applyBorder="1"/>
    <xf numFmtId="4" fontId="54" fillId="0" borderId="153" xfId="0" applyNumberFormat="1" applyFont="1" applyBorder="1" applyAlignment="1">
      <alignment horizontal="right"/>
    </xf>
    <xf numFmtId="0" fontId="49" fillId="0" borderId="153" xfId="0" applyFont="1" applyBorder="1"/>
    <xf numFmtId="0" fontId="50" fillId="0" borderId="0" xfId="0" applyFont="1"/>
    <xf numFmtId="0" fontId="54" fillId="0" borderId="0" xfId="0" applyFont="1"/>
    <xf numFmtId="0" fontId="55" fillId="0" borderId="0" xfId="0" applyFont="1"/>
    <xf numFmtId="0" fontId="56" fillId="0" borderId="153" xfId="0" applyFont="1" applyBorder="1" applyAlignment="1">
      <alignment horizontal="left" vertical="center" wrapText="1"/>
    </xf>
    <xf numFmtId="0" fontId="50" fillId="0" borderId="155" xfId="0" applyFont="1" applyBorder="1" applyAlignment="1"/>
    <xf numFmtId="0" fontId="50" fillId="0" borderId="156" xfId="0" applyFont="1" applyBorder="1" applyAlignment="1"/>
    <xf numFmtId="0" fontId="52" fillId="0" borderId="155" xfId="0" applyFont="1" applyBorder="1" applyAlignment="1"/>
    <xf numFmtId="0" fontId="52" fillId="0" borderId="156" xfId="0" applyFont="1" applyBorder="1" applyAlignment="1"/>
    <xf numFmtId="0" fontId="0" fillId="0" borderId="0" xfId="0" applyFill="1" applyAlignment="1"/>
    <xf numFmtId="0" fontId="54" fillId="0" borderId="7" xfId="0" applyFont="1" applyBorder="1" applyAlignment="1">
      <alignment vertical="center" wrapText="1"/>
    </xf>
    <xf numFmtId="0" fontId="54" fillId="0" borderId="7" xfId="0" applyFont="1" applyBorder="1" applyAlignment="1">
      <alignment horizontal="center" vertical="center"/>
    </xf>
    <xf numFmtId="0" fontId="54" fillId="0" borderId="158" xfId="0" applyFont="1" applyBorder="1"/>
    <xf numFmtId="0" fontId="48" fillId="0" borderId="154" xfId="0" applyFont="1" applyBorder="1"/>
    <xf numFmtId="0" fontId="54" fillId="0" borderId="160" xfId="0" applyFont="1" applyBorder="1"/>
    <xf numFmtId="0" fontId="49" fillId="0" borderId="7" xfId="0" applyFont="1" applyBorder="1" applyAlignment="1">
      <alignment horizontal="center" vertical="center" wrapText="1"/>
    </xf>
    <xf numFmtId="0" fontId="49" fillId="8" borderId="158" xfId="0" applyFont="1" applyFill="1" applyBorder="1" applyAlignment="1">
      <alignment horizontal="center" vertical="center"/>
    </xf>
    <xf numFmtId="0" fontId="49" fillId="0" borderId="158" xfId="0" applyFont="1" applyBorder="1" applyAlignment="1">
      <alignment horizontal="center" vertical="center"/>
    </xf>
    <xf numFmtId="0" fontId="49" fillId="0" borderId="158" xfId="0" applyFont="1" applyBorder="1" applyAlignment="1">
      <alignment horizontal="center" vertical="center" wrapText="1"/>
    </xf>
    <xf numFmtId="10" fontId="12" fillId="0" borderId="7" xfId="0" applyNumberFormat="1" applyFont="1" applyBorder="1" applyAlignment="1">
      <alignment horizontal="center" vertical="center"/>
    </xf>
    <xf numFmtId="0" fontId="10" fillId="3" borderId="7" xfId="0" applyFont="1" applyFill="1" applyBorder="1" applyAlignment="1">
      <alignment horizontal="center"/>
    </xf>
    <xf numFmtId="0" fontId="12" fillId="0" borderId="7" xfId="0" applyFont="1" applyBorder="1" applyAlignment="1">
      <alignment horizontal="left"/>
    </xf>
    <xf numFmtId="1" fontId="12" fillId="0" borderId="7" xfId="2" applyNumberFormat="1" applyFont="1" applyBorder="1" applyAlignment="1">
      <alignment horizontal="center" vertical="center"/>
    </xf>
    <xf numFmtId="0" fontId="0" fillId="0" borderId="7" xfId="0" applyFont="1" applyBorder="1"/>
    <xf numFmtId="0" fontId="12" fillId="0" borderId="6" xfId="0" applyFont="1" applyBorder="1" applyAlignment="1">
      <alignment horizontal="right"/>
    </xf>
    <xf numFmtId="4" fontId="12" fillId="0" borderId="7" xfId="0" applyNumberFormat="1" applyFont="1" applyBorder="1" applyAlignment="1">
      <alignment horizontal="right"/>
    </xf>
    <xf numFmtId="0" fontId="7" fillId="0" borderId="62" xfId="0" applyFont="1" applyBorder="1" applyAlignment="1">
      <alignment horizontal="center" vertical="center" wrapText="1"/>
    </xf>
    <xf numFmtId="0" fontId="22" fillId="0" borderId="21" xfId="1" applyFont="1" applyBorder="1"/>
    <xf numFmtId="0" fontId="22" fillId="0" borderId="63" xfId="1" applyFont="1" applyBorder="1"/>
    <xf numFmtId="0" fontId="28" fillId="0" borderId="64" xfId="1" applyFont="1" applyBorder="1"/>
    <xf numFmtId="0" fontId="22" fillId="0" borderId="65" xfId="1" applyFont="1" applyBorder="1"/>
    <xf numFmtId="0" fontId="23" fillId="0" borderId="66" xfId="1" applyFont="1" applyBorder="1"/>
    <xf numFmtId="0" fontId="28" fillId="0" borderId="67" xfId="1" applyFont="1" applyBorder="1"/>
    <xf numFmtId="4" fontId="10" fillId="0" borderId="68" xfId="1" applyNumberFormat="1" applyFont="1" applyBorder="1"/>
    <xf numFmtId="4" fontId="10" fillId="0" borderId="69" xfId="1" applyNumberFormat="1" applyFont="1" applyBorder="1"/>
    <xf numFmtId="0" fontId="28" fillId="0" borderId="60" xfId="1" applyFont="1" applyBorder="1" applyAlignment="1">
      <alignment wrapText="1"/>
    </xf>
    <xf numFmtId="0" fontId="28" fillId="0" borderId="7" xfId="0" applyFont="1" applyBorder="1" applyAlignment="1">
      <alignment vertical="center" wrapText="1"/>
    </xf>
    <xf numFmtId="0" fontId="28" fillId="0" borderId="7" xfId="0" applyFont="1" applyBorder="1" applyAlignment="1">
      <alignment horizontal="center" vertical="center" wrapText="1"/>
    </xf>
    <xf numFmtId="4" fontId="11" fillId="0" borderId="14" xfId="0" applyNumberFormat="1" applyFont="1" applyBorder="1"/>
    <xf numFmtId="4" fontId="12" fillId="0" borderId="70" xfId="0" applyNumberFormat="1" applyFont="1" applyBorder="1"/>
    <xf numFmtId="4" fontId="11" fillId="0" borderId="11" xfId="0" applyNumberFormat="1" applyFont="1" applyBorder="1"/>
    <xf numFmtId="0" fontId="12" fillId="0" borderId="0" xfId="0" applyFont="1" applyFill="1" applyBorder="1"/>
    <xf numFmtId="0" fontId="10" fillId="0" borderId="0" xfId="0" applyFont="1" applyFill="1" applyBorder="1" applyAlignment="1">
      <alignment horizontal="center"/>
    </xf>
    <xf numFmtId="4" fontId="10" fillId="0" borderId="0" xfId="0" applyNumberFormat="1" applyFont="1" applyFill="1" applyBorder="1"/>
    <xf numFmtId="0" fontId="34" fillId="0" borderId="0" xfId="0" applyFont="1" applyFill="1" applyBorder="1"/>
    <xf numFmtId="4" fontId="34" fillId="0" borderId="0" xfId="0" applyNumberFormat="1" applyFont="1" applyFill="1" applyBorder="1"/>
    <xf numFmtId="4" fontId="12" fillId="0" borderId="0" xfId="0" applyNumberFormat="1" applyFont="1" applyFill="1" applyBorder="1"/>
    <xf numFmtId="0" fontId="10" fillId="0" borderId="0" xfId="0" applyFont="1" applyFill="1" applyBorder="1" applyAlignment="1">
      <alignment horizontal="center" wrapText="1"/>
    </xf>
    <xf numFmtId="0" fontId="0" fillId="0" borderId="0" xfId="0" applyFill="1" applyBorder="1" applyAlignment="1">
      <alignment wrapText="1"/>
    </xf>
    <xf numFmtId="0" fontId="0" fillId="0" borderId="0" xfId="0" applyFill="1" applyBorder="1" applyAlignment="1">
      <alignment horizontal="center"/>
    </xf>
    <xf numFmtId="0" fontId="12" fillId="0" borderId="0" xfId="0" applyFont="1" applyFill="1" applyBorder="1" applyAlignment="1">
      <alignment vertical="top" wrapText="1"/>
    </xf>
    <xf numFmtId="49" fontId="12" fillId="0" borderId="0" xfId="0" applyNumberFormat="1" applyFont="1" applyFill="1" applyBorder="1" applyAlignment="1">
      <alignment vertical="top"/>
    </xf>
    <xf numFmtId="0" fontId="12" fillId="0" borderId="0" xfId="0" applyFont="1" applyFill="1" applyBorder="1" applyAlignment="1">
      <alignment vertical="center" wrapText="1"/>
    </xf>
    <xf numFmtId="0" fontId="0" fillId="0" borderId="0" xfId="0" applyFill="1" applyBorder="1" applyAlignment="1">
      <alignment vertical="center" wrapText="1"/>
    </xf>
    <xf numFmtId="9" fontId="0" fillId="0" borderId="0" xfId="0" applyNumberFormat="1" applyFill="1" applyBorder="1" applyAlignment="1"/>
    <xf numFmtId="9" fontId="12" fillId="0" borderId="0" xfId="0" applyNumberFormat="1" applyFont="1" applyFill="1" applyBorder="1" applyAlignment="1" applyProtection="1">
      <alignment wrapText="1"/>
      <protection locked="0"/>
    </xf>
    <xf numFmtId="0" fontId="9" fillId="0" borderId="0" xfId="0" applyFont="1" applyFill="1" applyBorder="1"/>
    <xf numFmtId="0" fontId="12" fillId="0" borderId="0" xfId="0" applyFont="1" applyFill="1" applyBorder="1" applyAlignment="1">
      <alignment wrapText="1"/>
    </xf>
    <xf numFmtId="0" fontId="7" fillId="0" borderId="0" xfId="0" applyFont="1" applyFill="1" applyBorder="1" applyAlignment="1">
      <alignment vertical="center" wrapText="1"/>
    </xf>
    <xf numFmtId="0" fontId="12" fillId="0" borderId="7" xfId="0" applyFont="1" applyFill="1" applyBorder="1" applyAlignment="1">
      <alignment horizontal="center" vertical="center" wrapText="1"/>
    </xf>
    <xf numFmtId="0" fontId="39" fillId="0" borderId="2" xfId="0" applyFont="1" applyBorder="1" applyAlignment="1">
      <alignment horizontal="left" vertical="center" wrapText="1"/>
    </xf>
    <xf numFmtId="0" fontId="10" fillId="0" borderId="7" xfId="0" applyFont="1" applyBorder="1" applyAlignment="1">
      <alignment vertical="center"/>
    </xf>
    <xf numFmtId="0" fontId="10" fillId="0" borderId="71" xfId="0" applyFont="1" applyBorder="1"/>
    <xf numFmtId="0" fontId="12" fillId="0" borderId="72" xfId="0" applyFont="1" applyBorder="1"/>
    <xf numFmtId="4" fontId="10" fillId="0" borderId="72" xfId="0" applyNumberFormat="1" applyFont="1" applyBorder="1"/>
    <xf numFmtId="0" fontId="10" fillId="3" borderId="73" xfId="0" applyFont="1" applyFill="1" applyBorder="1" applyAlignment="1">
      <alignment horizontal="center"/>
    </xf>
    <xf numFmtId="0" fontId="10" fillId="0" borderId="74" xfId="0" applyFont="1" applyBorder="1" applyAlignment="1">
      <alignment horizontal="center"/>
    </xf>
    <xf numFmtId="0" fontId="10" fillId="0" borderId="75" xfId="0" applyFont="1" applyBorder="1" applyAlignment="1">
      <alignment horizontal="center"/>
    </xf>
    <xf numFmtId="0" fontId="10" fillId="0" borderId="76" xfId="0" applyFont="1" applyBorder="1"/>
    <xf numFmtId="4" fontId="12" fillId="0" borderId="77" xfId="0" applyNumberFormat="1" applyFont="1" applyBorder="1"/>
    <xf numFmtId="49" fontId="12" fillId="0" borderId="78" xfId="0" applyNumberFormat="1" applyFont="1" applyBorder="1" applyAlignment="1">
      <alignment horizontal="center" vertical="center"/>
    </xf>
    <xf numFmtId="4" fontId="49" fillId="0" borderId="153" xfId="0" applyNumberFormat="1" applyFont="1" applyBorder="1" applyAlignment="1">
      <alignment horizontal="right"/>
    </xf>
    <xf numFmtId="4" fontId="48" fillId="0" borderId="154" xfId="0" applyNumberFormat="1" applyFont="1" applyBorder="1" applyAlignment="1">
      <alignment horizontal="right"/>
    </xf>
    <xf numFmtId="0" fontId="57" fillId="0" borderId="153" xfId="0" applyFont="1" applyBorder="1" applyAlignment="1">
      <alignment horizontal="left" vertical="center" wrapText="1"/>
    </xf>
    <xf numFmtId="49" fontId="12" fillId="0" borderId="7" xfId="0" applyNumberFormat="1" applyFont="1" applyFill="1" applyBorder="1" applyAlignment="1">
      <alignment horizontal="center" vertical="center" wrapText="1"/>
    </xf>
    <xf numFmtId="9" fontId="12" fillId="0" borderId="7" xfId="0" applyNumberFormat="1" applyFont="1" applyFill="1" applyBorder="1" applyAlignment="1">
      <alignment horizontal="center" vertical="center" wrapText="1"/>
    </xf>
    <xf numFmtId="1" fontId="12" fillId="0" borderId="7" xfId="0" applyNumberFormat="1" applyFont="1" applyFill="1" applyBorder="1" applyAlignment="1">
      <alignment horizontal="center" vertical="center" wrapText="1"/>
    </xf>
    <xf numFmtId="10" fontId="12" fillId="0" borderId="7" xfId="0" applyNumberFormat="1" applyFont="1" applyFill="1" applyBorder="1" applyAlignment="1">
      <alignment horizontal="center" vertical="center" wrapText="1"/>
    </xf>
    <xf numFmtId="0" fontId="12" fillId="0" borderId="6" xfId="0" applyFont="1" applyFill="1" applyBorder="1" applyAlignment="1">
      <alignment horizontal="left"/>
    </xf>
    <xf numFmtId="49" fontId="10" fillId="0" borderId="6" xfId="0" applyNumberFormat="1" applyFont="1" applyBorder="1" applyAlignment="1">
      <alignment horizontal="center"/>
    </xf>
    <xf numFmtId="0" fontId="34" fillId="0" borderId="6" xfId="0" applyFont="1" applyBorder="1" applyAlignment="1">
      <alignment horizontal="center"/>
    </xf>
    <xf numFmtId="0" fontId="34" fillId="0" borderId="6" xfId="0" applyFont="1" applyBorder="1" applyAlignment="1">
      <alignment horizontal="left"/>
    </xf>
    <xf numFmtId="4" fontId="34" fillId="0" borderId="7" xfId="0" applyNumberFormat="1" applyFont="1" applyBorder="1"/>
    <xf numFmtId="0" fontId="18" fillId="0" borderId="0" xfId="1" applyBorder="1" applyAlignment="1"/>
    <xf numFmtId="0" fontId="18" fillId="0" borderId="2" xfId="1" applyBorder="1" applyAlignment="1"/>
    <xf numFmtId="0" fontId="18" fillId="0" borderId="1" xfId="1" applyBorder="1" applyAlignment="1"/>
    <xf numFmtId="0" fontId="18" fillId="0" borderId="13" xfId="1" applyBorder="1" applyAlignment="1"/>
    <xf numFmtId="0" fontId="13" fillId="0" borderId="0" xfId="0" applyFont="1" applyBorder="1" applyAlignment="1">
      <alignment horizontal="center" vertical="center"/>
    </xf>
    <xf numFmtId="0" fontId="30" fillId="0" borderId="79" xfId="1" applyFont="1" applyBorder="1" applyAlignment="1">
      <alignment horizontal="left" vertical="center" wrapText="1"/>
    </xf>
    <xf numFmtId="0" fontId="18" fillId="0" borderId="80" xfId="1" applyFont="1" applyBorder="1" applyAlignment="1"/>
    <xf numFmtId="0" fontId="18" fillId="0" borderId="34" xfId="1" applyBorder="1" applyAlignment="1"/>
    <xf numFmtId="0" fontId="18" fillId="0" borderId="35" xfId="1" applyBorder="1" applyAlignment="1"/>
    <xf numFmtId="0" fontId="12" fillId="0" borderId="74" xfId="0" applyFont="1" applyBorder="1"/>
    <xf numFmtId="16" fontId="10" fillId="0" borderId="7" xfId="0" applyNumberFormat="1" applyFont="1" applyBorder="1" applyAlignment="1">
      <alignment horizontal="center" vertical="center"/>
    </xf>
    <xf numFmtId="0" fontId="12" fillId="0" borderId="7" xfId="0" applyFont="1" applyFill="1" applyBorder="1" applyAlignment="1">
      <alignment horizontal="left"/>
    </xf>
    <xf numFmtId="0" fontId="34" fillId="0" borderId="7" xfId="0" applyFont="1" applyBorder="1" applyAlignment="1">
      <alignment horizontal="left" vertical="center" wrapText="1"/>
    </xf>
    <xf numFmtId="0" fontId="12" fillId="0" borderId="7" xfId="1" applyFont="1" applyBorder="1" applyAlignment="1">
      <alignment horizontal="left" vertical="center" wrapText="1"/>
    </xf>
    <xf numFmtId="49" fontId="0" fillId="0" borderId="3" xfId="0" applyNumberFormat="1" applyFill="1" applyBorder="1"/>
    <xf numFmtId="0" fontId="18" fillId="0" borderId="0" xfId="0" applyFont="1" applyBorder="1" applyAlignment="1"/>
    <xf numFmtId="0" fontId="28" fillId="0" borderId="81" xfId="1" applyFont="1" applyBorder="1"/>
    <xf numFmtId="4" fontId="28" fillId="0" borderId="81" xfId="1" applyNumberFormat="1" applyFont="1" applyBorder="1"/>
    <xf numFmtId="0" fontId="28" fillId="0" borderId="7" xfId="0" applyFont="1" applyBorder="1" applyAlignment="1">
      <alignment horizontal="center" vertical="center"/>
    </xf>
    <xf numFmtId="0" fontId="39" fillId="0" borderId="7" xfId="0" applyFont="1" applyBorder="1" applyAlignment="1">
      <alignment horizontal="left" vertical="center" wrapText="1"/>
    </xf>
    <xf numFmtId="0" fontId="10" fillId="0" borderId="72" xfId="0" applyFont="1" applyBorder="1" applyAlignment="1">
      <alignment horizontal="center"/>
    </xf>
    <xf numFmtId="0" fontId="10" fillId="0" borderId="82" xfId="0" applyFont="1" applyBorder="1" applyAlignment="1">
      <alignment horizontal="center"/>
    </xf>
    <xf numFmtId="4" fontId="28" fillId="0" borderId="83" xfId="1" applyNumberFormat="1" applyFont="1" applyBorder="1"/>
    <xf numFmtId="4" fontId="28" fillId="0" borderId="84" xfId="1" applyNumberFormat="1" applyFont="1" applyBorder="1"/>
    <xf numFmtId="0" fontId="10" fillId="0" borderId="84" xfId="0" applyFont="1" applyBorder="1" applyAlignment="1">
      <alignment horizontal="center"/>
    </xf>
    <xf numFmtId="4" fontId="28" fillId="0" borderId="85" xfId="1" applyNumberFormat="1" applyFont="1" applyBorder="1"/>
    <xf numFmtId="4" fontId="28" fillId="0" borderId="77" xfId="1" applyNumberFormat="1" applyFont="1" applyBorder="1"/>
    <xf numFmtId="4" fontId="28" fillId="0" borderId="86" xfId="1" applyNumberFormat="1" applyFont="1" applyBorder="1"/>
    <xf numFmtId="4" fontId="10" fillId="0" borderId="0" xfId="0" applyNumberFormat="1" applyFont="1" applyFill="1" applyBorder="1" applyAlignment="1">
      <alignment horizontal="center"/>
    </xf>
    <xf numFmtId="0" fontId="10" fillId="0" borderId="51" xfId="0" applyFont="1" applyBorder="1" applyAlignment="1">
      <alignment horizontal="center"/>
    </xf>
    <xf numFmtId="0" fontId="10" fillId="0" borderId="87" xfId="0" applyFont="1" applyFill="1" applyBorder="1" applyAlignment="1">
      <alignment horizontal="center"/>
    </xf>
    <xf numFmtId="0" fontId="12" fillId="0" borderId="0" xfId="0" applyFont="1" applyBorder="1" applyAlignment="1">
      <alignment horizontal="center" vertical="center" wrapText="1"/>
    </xf>
    <xf numFmtId="0" fontId="12" fillId="0" borderId="78" xfId="0" applyFont="1" applyBorder="1" applyAlignment="1">
      <alignment vertical="center" wrapText="1"/>
    </xf>
    <xf numFmtId="0" fontId="5" fillId="0" borderId="0" xfId="0" applyFont="1" applyBorder="1" applyAlignment="1">
      <alignment horizontal="center" vertical="center"/>
    </xf>
    <xf numFmtId="0" fontId="28" fillId="0" borderId="7" xfId="0" applyFont="1" applyBorder="1" applyAlignment="1">
      <alignment horizontal="center" wrapText="1"/>
    </xf>
    <xf numFmtId="49" fontId="12" fillId="0" borderId="7" xfId="0" applyNumberFormat="1" applyFont="1" applyBorder="1" applyAlignment="1">
      <alignment horizontal="center" vertical="top"/>
    </xf>
    <xf numFmtId="0" fontId="7" fillId="0" borderId="8" xfId="0" applyFont="1" applyBorder="1" applyAlignment="1">
      <alignment horizontal="left" vertical="center" wrapText="1"/>
    </xf>
    <xf numFmtId="0" fontId="28" fillId="0" borderId="7" xfId="0" applyFont="1" applyBorder="1" applyAlignment="1">
      <alignment horizontal="left" vertical="center" wrapText="1"/>
    </xf>
    <xf numFmtId="0" fontId="12" fillId="0" borderId="0" xfId="0" applyFont="1" applyBorder="1" applyAlignment="1">
      <alignment vertical="center" wrapText="1"/>
    </xf>
    <xf numFmtId="0" fontId="0" fillId="0" borderId="0" xfId="0" applyBorder="1" applyAlignment="1">
      <alignment wrapText="1"/>
    </xf>
    <xf numFmtId="0" fontId="28" fillId="0" borderId="7" xfId="0" applyFont="1" applyBorder="1" applyAlignment="1">
      <alignment wrapText="1"/>
    </xf>
    <xf numFmtId="0" fontId="28" fillId="0" borderId="7" xfId="0" applyFont="1" applyFill="1" applyBorder="1" applyAlignment="1">
      <alignment horizontal="center" vertical="center" wrapText="1"/>
    </xf>
    <xf numFmtId="167" fontId="28" fillId="0" borderId="6" xfId="0" applyNumberFormat="1" applyFont="1" applyFill="1" applyBorder="1"/>
    <xf numFmtId="0" fontId="19" fillId="2" borderId="0" xfId="0" applyFont="1" applyFill="1"/>
    <xf numFmtId="0" fontId="20" fillId="2" borderId="0" xfId="0" applyFont="1" applyFill="1"/>
    <xf numFmtId="0" fontId="21" fillId="0" borderId="0" xfId="0" applyFont="1" applyFill="1"/>
    <xf numFmtId="0" fontId="21" fillId="0" borderId="0" xfId="0" applyFont="1"/>
    <xf numFmtId="0" fontId="22" fillId="3" borderId="3" xfId="0" applyFont="1" applyFill="1" applyBorder="1" applyAlignment="1">
      <alignment horizontal="center"/>
    </xf>
    <xf numFmtId="0" fontId="23" fillId="3" borderId="3" xfId="0" applyFont="1" applyFill="1" applyBorder="1"/>
    <xf numFmtId="0" fontId="23" fillId="3" borderId="4" xfId="0" applyFont="1" applyFill="1" applyBorder="1"/>
    <xf numFmtId="0" fontId="26" fillId="0" borderId="0" xfId="0" applyFont="1" applyBorder="1"/>
    <xf numFmtId="0" fontId="23" fillId="3" borderId="5" xfId="0" applyFont="1" applyFill="1" applyBorder="1"/>
    <xf numFmtId="167" fontId="0" fillId="0" borderId="0" xfId="0" applyNumberFormat="1" applyBorder="1"/>
    <xf numFmtId="0" fontId="27" fillId="0" borderId="0" xfId="0" applyFont="1" applyFill="1" applyBorder="1"/>
    <xf numFmtId="0" fontId="23" fillId="3" borderId="6" xfId="0" applyFont="1" applyFill="1" applyBorder="1" applyAlignment="1">
      <alignment horizontal="center"/>
    </xf>
    <xf numFmtId="0" fontId="23" fillId="0" borderId="6" xfId="0" applyFont="1" applyBorder="1" applyAlignment="1">
      <alignment horizontal="center"/>
    </xf>
    <xf numFmtId="0" fontId="23" fillId="0" borderId="62" xfId="0" applyFont="1" applyBorder="1" applyAlignment="1">
      <alignment horizontal="center"/>
    </xf>
    <xf numFmtId="0" fontId="28" fillId="0" borderId="88" xfId="0" applyFont="1" applyBorder="1" applyAlignment="1">
      <alignment horizontal="right"/>
    </xf>
    <xf numFmtId="0" fontId="28" fillId="0" borderId="88" xfId="0" applyFont="1" applyBorder="1"/>
    <xf numFmtId="167" fontId="28" fillId="0" borderId="88" xfId="0" applyNumberFormat="1" applyFont="1" applyFill="1" applyBorder="1"/>
    <xf numFmtId="0" fontId="23" fillId="0" borderId="8" xfId="0" applyFont="1" applyBorder="1"/>
    <xf numFmtId="0" fontId="28" fillId="0" borderId="9" xfId="0" applyFont="1" applyBorder="1"/>
    <xf numFmtId="167" fontId="23" fillId="0" borderId="9" xfId="0" applyNumberFormat="1" applyFont="1" applyFill="1" applyBorder="1"/>
    <xf numFmtId="0" fontId="24" fillId="0" borderId="0" xfId="0" applyFont="1"/>
    <xf numFmtId="0" fontId="23" fillId="0" borderId="7" xfId="0" applyFont="1" applyBorder="1" applyAlignment="1">
      <alignment horizontal="center"/>
    </xf>
    <xf numFmtId="0" fontId="23" fillId="0" borderId="7" xfId="0" applyFont="1" applyBorder="1" applyAlignment="1">
      <alignment horizontal="center" wrapText="1"/>
    </xf>
    <xf numFmtId="0" fontId="28" fillId="0" borderId="7" xfId="0" applyNumberFormat="1" applyFont="1" applyFill="1" applyBorder="1" applyAlignment="1">
      <alignment horizontal="center" vertical="center"/>
    </xf>
    <xf numFmtId="0" fontId="28" fillId="0" borderId="0" xfId="0" applyFont="1"/>
    <xf numFmtId="0" fontId="29" fillId="0" borderId="0" xfId="0" applyFont="1"/>
    <xf numFmtId="0" fontId="30" fillId="0" borderId="3" xfId="0" applyFont="1" applyBorder="1" applyAlignment="1">
      <alignment horizontal="left" vertical="center" wrapText="1"/>
    </xf>
    <xf numFmtId="0" fontId="30" fillId="0" borderId="3" xfId="0" applyFont="1" applyBorder="1" applyAlignment="1">
      <alignment horizontal="center" vertical="center" wrapText="1"/>
    </xf>
    <xf numFmtId="49" fontId="12" fillId="0" borderId="7" xfId="0" applyNumberFormat="1" applyFont="1" applyFill="1" applyBorder="1" applyAlignment="1">
      <alignment horizontal="center" vertical="center"/>
    </xf>
    <xf numFmtId="49" fontId="10" fillId="0" borderId="88" xfId="0" applyNumberFormat="1" applyFont="1" applyBorder="1" applyAlignment="1">
      <alignment horizontal="center" vertical="center"/>
    </xf>
    <xf numFmtId="4" fontId="48" fillId="0" borderId="7" xfId="0" applyNumberFormat="1" applyFont="1" applyBorder="1" applyAlignment="1">
      <alignment horizontal="right"/>
    </xf>
    <xf numFmtId="0" fontId="12" fillId="0" borderId="11" xfId="0" applyFont="1" applyBorder="1" applyAlignment="1">
      <alignment horizontal="center"/>
    </xf>
    <xf numFmtId="0" fontId="12" fillId="0" borderId="51" xfId="0" applyFont="1" applyFill="1" applyBorder="1" applyAlignment="1">
      <alignment horizontal="left"/>
    </xf>
    <xf numFmtId="49" fontId="10" fillId="0" borderId="51" xfId="0" applyNumberFormat="1" applyFont="1" applyBorder="1" applyAlignment="1">
      <alignment horizontal="center"/>
    </xf>
    <xf numFmtId="0" fontId="12" fillId="0" borderId="51" xfId="0" applyFont="1" applyBorder="1" applyAlignment="1">
      <alignment horizontal="left"/>
    </xf>
    <xf numFmtId="49" fontId="10" fillId="0" borderId="9" xfId="0" applyNumberFormat="1" applyFont="1" applyBorder="1" applyAlignment="1">
      <alignment horizontal="center"/>
    </xf>
    <xf numFmtId="0" fontId="12" fillId="0" borderId="9" xfId="0" applyFont="1" applyBorder="1" applyAlignment="1">
      <alignment horizontal="left"/>
    </xf>
    <xf numFmtId="49" fontId="14" fillId="0" borderId="3" xfId="0" applyNumberFormat="1" applyFont="1" applyBorder="1" applyAlignment="1">
      <alignment horizontal="right" wrapText="1"/>
    </xf>
    <xf numFmtId="0" fontId="12" fillId="0" borderId="88" xfId="0" applyFont="1" applyFill="1" applyBorder="1" applyAlignment="1">
      <alignment horizontal="left" vertical="center"/>
    </xf>
    <xf numFmtId="0" fontId="23" fillId="3" borderId="71" xfId="0" applyFont="1" applyFill="1" applyBorder="1" applyAlignment="1">
      <alignment horizontal="center"/>
    </xf>
    <xf numFmtId="0" fontId="23" fillId="0" borderId="72" xfId="0" applyFont="1" applyBorder="1" applyAlignment="1">
      <alignment horizontal="center"/>
    </xf>
    <xf numFmtId="0" fontId="23" fillId="0" borderId="82" xfId="0" applyFont="1" applyBorder="1" applyAlignment="1">
      <alignment horizontal="center"/>
    </xf>
    <xf numFmtId="0" fontId="28" fillId="0" borderId="89" xfId="0" applyFont="1" applyBorder="1"/>
    <xf numFmtId="167" fontId="28" fillId="0" borderId="90" xfId="0" applyNumberFormat="1" applyFont="1" applyFill="1" applyBorder="1"/>
    <xf numFmtId="167" fontId="23" fillId="0" borderId="10" xfId="0" applyNumberFormat="1" applyFont="1" applyFill="1" applyBorder="1"/>
    <xf numFmtId="1" fontId="12" fillId="0" borderId="0" xfId="0" applyNumberFormat="1" applyFont="1" applyBorder="1" applyAlignment="1">
      <alignment horizontal="center" vertical="center" wrapText="1"/>
    </xf>
    <xf numFmtId="0" fontId="12" fillId="0" borderId="88" xfId="0" applyFont="1" applyFill="1" applyBorder="1" applyAlignment="1">
      <alignment horizontal="center" vertical="center"/>
    </xf>
    <xf numFmtId="49" fontId="10" fillId="0" borderId="6" xfId="0" applyNumberFormat="1" applyFont="1" applyBorder="1" applyAlignment="1">
      <alignment horizontal="center" vertical="center"/>
    </xf>
    <xf numFmtId="0" fontId="12" fillId="0" borderId="6" xfId="0" applyFont="1" applyFill="1" applyBorder="1" applyAlignment="1">
      <alignment vertical="center"/>
    </xf>
    <xf numFmtId="0" fontId="11" fillId="0" borderId="74" xfId="0" applyFont="1" applyBorder="1"/>
    <xf numFmtId="4" fontId="12" fillId="0" borderId="91" xfId="0" applyNumberFormat="1" applyFont="1" applyBorder="1"/>
    <xf numFmtId="4" fontId="12" fillId="0" borderId="74" xfId="0" applyNumberFormat="1" applyFont="1" applyBorder="1"/>
    <xf numFmtId="0" fontId="54" fillId="0" borderId="153" xfId="0" applyFont="1" applyBorder="1" applyAlignment="1">
      <alignment horizontal="center" vertical="center"/>
    </xf>
    <xf numFmtId="0" fontId="12" fillId="0" borderId="6" xfId="0" applyFont="1" applyBorder="1" applyAlignment="1">
      <alignment wrapText="1"/>
    </xf>
    <xf numFmtId="4" fontId="12" fillId="0" borderId="6" xfId="0" applyNumberFormat="1" applyFont="1" applyBorder="1" applyAlignment="1">
      <alignment vertical="center"/>
    </xf>
    <xf numFmtId="0" fontId="28" fillId="0" borderId="58" xfId="1" applyFont="1" applyBorder="1"/>
    <xf numFmtId="0" fontId="28" fillId="0" borderId="55" xfId="1" applyFont="1" applyBorder="1"/>
    <xf numFmtId="0" fontId="7" fillId="0" borderId="0" xfId="0" applyFont="1" applyBorder="1" applyAlignment="1">
      <alignment horizontal="center" vertical="center" wrapText="1"/>
    </xf>
    <xf numFmtId="0" fontId="0" fillId="0" borderId="92" xfId="0" applyBorder="1" applyAlignment="1"/>
    <xf numFmtId="9" fontId="12" fillId="0" borderId="7" xfId="0" applyNumberFormat="1" applyFont="1" applyFill="1" applyBorder="1" applyAlignment="1">
      <alignment horizontal="center" vertical="center"/>
    </xf>
    <xf numFmtId="0" fontId="10" fillId="0" borderId="62" xfId="0" applyFont="1" applyBorder="1" applyAlignment="1">
      <alignment horizontal="center"/>
    </xf>
    <xf numFmtId="0" fontId="17" fillId="0" borderId="88" xfId="0" applyFont="1" applyBorder="1"/>
    <xf numFmtId="0" fontId="12" fillId="0" borderId="88" xfId="0" applyFont="1" applyBorder="1"/>
    <xf numFmtId="4" fontId="12" fillId="0" borderId="88" xfId="0" applyNumberFormat="1" applyFont="1" applyBorder="1"/>
    <xf numFmtId="167" fontId="59" fillId="0" borderId="9" xfId="0" applyNumberFormat="1" applyFont="1" applyFill="1" applyBorder="1"/>
    <xf numFmtId="167" fontId="59" fillId="0" borderId="10" xfId="0" applyNumberFormat="1" applyFont="1" applyFill="1" applyBorder="1"/>
    <xf numFmtId="0" fontId="23" fillId="3" borderId="93" xfId="0" applyFont="1" applyFill="1" applyBorder="1" applyAlignment="1"/>
    <xf numFmtId="0" fontId="22" fillId="0" borderId="89" xfId="0" applyFont="1" applyBorder="1"/>
    <xf numFmtId="0" fontId="23" fillId="0" borderId="7" xfId="0" applyFont="1" applyFill="1" applyBorder="1" applyAlignment="1"/>
    <xf numFmtId="0" fontId="23" fillId="0" borderId="7" xfId="0" applyFont="1" applyFill="1" applyBorder="1" applyAlignment="1">
      <alignment horizontal="center"/>
    </xf>
    <xf numFmtId="0" fontId="28" fillId="0" borderId="7" xfId="0" applyFont="1" applyBorder="1"/>
    <xf numFmtId="167" fontId="58" fillId="0" borderId="7" xfId="0" applyNumberFormat="1" applyFont="1" applyBorder="1"/>
    <xf numFmtId="0" fontId="23" fillId="0" borderId="6" xfId="0" applyFont="1" applyFill="1" applyBorder="1" applyAlignment="1"/>
    <xf numFmtId="0" fontId="28" fillId="0" borderId="6" xfId="0" applyFont="1" applyBorder="1"/>
    <xf numFmtId="167" fontId="58" fillId="0" borderId="6" xfId="0" applyNumberFormat="1" applyFont="1" applyBorder="1"/>
    <xf numFmtId="0" fontId="34" fillId="0" borderId="9" xfId="0" applyFont="1" applyBorder="1"/>
    <xf numFmtId="167" fontId="11" fillId="0" borderId="9" xfId="0" applyNumberFormat="1" applyFont="1" applyFill="1" applyBorder="1"/>
    <xf numFmtId="167" fontId="11" fillId="0" borderId="10" xfId="0" applyNumberFormat="1" applyFont="1" applyFill="1" applyBorder="1"/>
    <xf numFmtId="0" fontId="32" fillId="0" borderId="3" xfId="0" applyFont="1" applyBorder="1" applyAlignment="1">
      <alignment horizontal="left" vertical="center" wrapText="1"/>
    </xf>
    <xf numFmtId="0" fontId="22" fillId="0" borderId="73" xfId="0" applyFont="1" applyBorder="1"/>
    <xf numFmtId="0" fontId="28" fillId="0" borderId="74" xfId="0" applyFont="1" applyBorder="1"/>
    <xf numFmtId="167" fontId="12" fillId="0" borderId="74" xfId="0" applyNumberFormat="1" applyFont="1" applyFill="1" applyBorder="1"/>
    <xf numFmtId="167" fontId="12" fillId="0" borderId="75" xfId="0" applyNumberFormat="1" applyFont="1" applyFill="1" applyBorder="1"/>
    <xf numFmtId="167" fontId="11" fillId="0" borderId="88" xfId="0" applyNumberFormat="1" applyFont="1" applyFill="1" applyBorder="1"/>
    <xf numFmtId="0" fontId="12" fillId="0" borderId="73" xfId="0" applyFont="1" applyBorder="1"/>
    <xf numFmtId="0" fontId="12" fillId="0" borderId="7" xfId="0" applyFont="1" applyFill="1" applyBorder="1" applyAlignment="1">
      <alignment horizontal="center"/>
    </xf>
    <xf numFmtId="2" fontId="12" fillId="0" borderId="7" xfId="0" applyNumberFormat="1" applyFont="1" applyFill="1" applyBorder="1" applyAlignment="1">
      <alignment horizontal="right"/>
    </xf>
    <xf numFmtId="0" fontId="23" fillId="0" borderId="6" xfId="0" applyFont="1" applyFill="1" applyBorder="1" applyAlignment="1">
      <alignment horizontal="center"/>
    </xf>
    <xf numFmtId="0" fontId="12" fillId="0" borderId="6" xfId="0" applyFont="1" applyFill="1" applyBorder="1" applyAlignment="1">
      <alignment horizontal="center"/>
    </xf>
    <xf numFmtId="2" fontId="12" fillId="0" borderId="6" xfId="0" applyNumberFormat="1" applyFont="1" applyFill="1" applyBorder="1" applyAlignment="1">
      <alignment horizontal="right"/>
    </xf>
    <xf numFmtId="2" fontId="11" fillId="0" borderId="9" xfId="0" applyNumberFormat="1" applyFont="1" applyFill="1" applyBorder="1" applyAlignment="1">
      <alignment horizontal="right"/>
    </xf>
    <xf numFmtId="2" fontId="28" fillId="0" borderId="57" xfId="0" applyNumberFormat="1" applyFont="1" applyBorder="1"/>
    <xf numFmtId="0" fontId="0" fillId="0" borderId="56" xfId="0" applyBorder="1" applyAlignment="1"/>
    <xf numFmtId="0" fontId="0" fillId="0" borderId="94" xfId="0" applyBorder="1" applyAlignment="1"/>
    <xf numFmtId="0" fontId="23" fillId="0" borderId="76" xfId="0" applyFont="1" applyFill="1" applyBorder="1" applyAlignment="1">
      <alignment horizontal="center"/>
    </xf>
    <xf numFmtId="0" fontId="22" fillId="0" borderId="8" xfId="0" applyFont="1" applyBorder="1"/>
    <xf numFmtId="0" fontId="23" fillId="0" borderId="12" xfId="0" applyFont="1" applyFill="1" applyBorder="1" applyAlignment="1">
      <alignment horizontal="center"/>
    </xf>
    <xf numFmtId="0" fontId="23" fillId="0" borderId="11" xfId="0" applyFont="1" applyBorder="1" applyAlignment="1">
      <alignment horizontal="center"/>
    </xf>
    <xf numFmtId="4" fontId="28" fillId="0" borderId="58" xfId="1" applyNumberFormat="1" applyFont="1" applyBorder="1"/>
    <xf numFmtId="4" fontId="28" fillId="0" borderId="55" xfId="1" applyNumberFormat="1" applyFont="1" applyBorder="1"/>
    <xf numFmtId="4" fontId="28" fillId="0" borderId="62" xfId="1" applyNumberFormat="1" applyFont="1" applyBorder="1"/>
    <xf numFmtId="0" fontId="7" fillId="0" borderId="2" xfId="0" applyFont="1" applyBorder="1" applyAlignment="1">
      <alignment vertical="center" wrapText="1"/>
    </xf>
    <xf numFmtId="0" fontId="10" fillId="0" borderId="0" xfId="0" applyFont="1" applyBorder="1" applyAlignment="1">
      <alignment vertical="center"/>
    </xf>
    <xf numFmtId="0" fontId="10" fillId="0" borderId="0" xfId="0" applyFont="1" applyBorder="1" applyAlignment="1">
      <alignment vertical="center" wrapText="1"/>
    </xf>
    <xf numFmtId="0" fontId="10" fillId="0" borderId="0" xfId="0" applyFont="1" applyBorder="1" applyAlignment="1">
      <alignment horizontal="center" vertical="center" wrapText="1"/>
    </xf>
    <xf numFmtId="49" fontId="12" fillId="0" borderId="0" xfId="0" applyNumberFormat="1" applyFont="1" applyBorder="1" applyAlignment="1">
      <alignment horizontal="center" vertical="center"/>
    </xf>
    <xf numFmtId="0" fontId="6" fillId="0" borderId="0" xfId="0" applyFont="1" applyBorder="1"/>
    <xf numFmtId="0" fontId="39" fillId="0" borderId="0" xfId="0" applyFont="1" applyBorder="1" applyAlignment="1">
      <alignment horizontal="left" vertical="center" wrapText="1"/>
    </xf>
    <xf numFmtId="0" fontId="7" fillId="0" borderId="0" xfId="0" applyFont="1" applyBorder="1" applyAlignment="1">
      <alignment vertical="center" wrapText="1"/>
    </xf>
    <xf numFmtId="0" fontId="7" fillId="0" borderId="0" xfId="0" applyFont="1" applyBorder="1" applyAlignment="1">
      <alignment horizontal="left" vertical="center" wrapText="1"/>
    </xf>
    <xf numFmtId="49" fontId="12" fillId="0" borderId="0" xfId="0" applyNumberFormat="1" applyFont="1" applyBorder="1" applyAlignment="1">
      <alignment vertical="center"/>
    </xf>
    <xf numFmtId="0" fontId="34" fillId="0" borderId="0" xfId="0" applyFont="1" applyBorder="1" applyAlignment="1">
      <alignment vertical="center" wrapText="1"/>
    </xf>
    <xf numFmtId="0" fontId="10" fillId="0" borderId="7" xfId="0" applyFont="1" applyBorder="1" applyAlignment="1">
      <alignment horizontal="center" vertical="center" wrapText="1" shrinkToFit="1"/>
    </xf>
    <xf numFmtId="9" fontId="12" fillId="0" borderId="0" xfId="0" applyNumberFormat="1" applyFont="1" applyAlignment="1">
      <alignment vertical="top"/>
    </xf>
    <xf numFmtId="9" fontId="12" fillId="0" borderId="0" xfId="0" applyNumberFormat="1" applyFont="1" applyAlignment="1">
      <alignment horizontal="center"/>
    </xf>
    <xf numFmtId="0" fontId="12" fillId="0" borderId="0" xfId="0" applyFont="1" applyBorder="1" applyAlignment="1">
      <alignment wrapText="1"/>
    </xf>
    <xf numFmtId="49" fontId="12" fillId="0" borderId="0" xfId="0" applyNumberFormat="1" applyFont="1" applyBorder="1" applyAlignment="1">
      <alignment horizontal="center" vertical="top"/>
    </xf>
    <xf numFmtId="0" fontId="12" fillId="0" borderId="0" xfId="0" applyFont="1" applyBorder="1" applyAlignment="1">
      <alignment horizontal="center" vertical="top"/>
    </xf>
    <xf numFmtId="0" fontId="11" fillId="0" borderId="95" xfId="0" applyFont="1" applyBorder="1"/>
    <xf numFmtId="0" fontId="10" fillId="0" borderId="89" xfId="0" applyFont="1" applyFill="1" applyBorder="1" applyAlignment="1">
      <alignment horizontal="center"/>
    </xf>
    <xf numFmtId="49" fontId="12" fillId="0" borderId="7" xfId="2" applyNumberFormat="1" applyFont="1" applyBorder="1" applyAlignment="1">
      <alignment horizontal="center" vertical="center"/>
    </xf>
    <xf numFmtId="0" fontId="12" fillId="0" borderId="95" xfId="0" applyFont="1" applyBorder="1"/>
    <xf numFmtId="0" fontId="12" fillId="0" borderId="88" xfId="0" applyFont="1" applyBorder="1" applyAlignment="1">
      <alignment horizontal="center"/>
    </xf>
    <xf numFmtId="4" fontId="12" fillId="0" borderId="96" xfId="0" applyNumberFormat="1" applyFont="1" applyBorder="1"/>
    <xf numFmtId="4" fontId="12" fillId="0" borderId="81" xfId="0" applyNumberFormat="1" applyFont="1" applyBorder="1"/>
    <xf numFmtId="0" fontId="28" fillId="0" borderId="21" xfId="1" applyFont="1" applyBorder="1" applyAlignment="1">
      <alignment wrapText="1"/>
    </xf>
    <xf numFmtId="9" fontId="28" fillId="0" borderId="21" xfId="1" applyNumberFormat="1" applyFont="1" applyBorder="1" applyAlignment="1">
      <alignment horizontal="center" vertical="center"/>
    </xf>
    <xf numFmtId="9" fontId="28" fillId="0" borderId="7" xfId="1" applyNumberFormat="1" applyFont="1" applyBorder="1" applyAlignment="1">
      <alignment horizontal="center" vertical="center"/>
    </xf>
    <xf numFmtId="0" fontId="18" fillId="0" borderId="0" xfId="1" applyAlignment="1">
      <alignment horizontal="left"/>
    </xf>
    <xf numFmtId="0" fontId="28" fillId="0" borderId="7" xfId="1" applyFont="1" applyBorder="1" applyAlignment="1">
      <alignment horizontal="center"/>
    </xf>
    <xf numFmtId="49" fontId="25" fillId="0" borderId="32" xfId="1" applyNumberFormat="1" applyFont="1" applyBorder="1" applyAlignment="1">
      <alignment vertical="center"/>
    </xf>
    <xf numFmtId="49" fontId="12" fillId="0" borderId="7" xfId="0" applyNumberFormat="1" applyFont="1" applyBorder="1"/>
    <xf numFmtId="0" fontId="22" fillId="0" borderId="97" xfId="1" applyFont="1" applyBorder="1"/>
    <xf numFmtId="4" fontId="11" fillId="0" borderId="64" xfId="1" applyNumberFormat="1" applyFont="1" applyBorder="1"/>
    <xf numFmtId="4" fontId="11" fillId="0" borderId="98" xfId="1" applyNumberFormat="1" applyFont="1" applyBorder="1"/>
    <xf numFmtId="4" fontId="12" fillId="0" borderId="27" xfId="1" applyNumberFormat="1" applyFont="1" applyBorder="1"/>
    <xf numFmtId="4" fontId="12" fillId="0" borderId="99" xfId="1" applyNumberFormat="1" applyFont="1" applyBorder="1"/>
    <xf numFmtId="0" fontId="10" fillId="0" borderId="6" xfId="0" applyFont="1" applyBorder="1" applyAlignment="1">
      <alignment horizontal="center" vertical="center" wrapText="1"/>
    </xf>
    <xf numFmtId="0" fontId="10" fillId="0" borderId="6" xfId="0" applyFont="1" applyBorder="1" applyAlignment="1">
      <alignment horizontal="center" wrapText="1"/>
    </xf>
    <xf numFmtId="0" fontId="12" fillId="0" borderId="0" xfId="0" applyFont="1" applyBorder="1" applyAlignment="1">
      <alignment horizontal="left" vertical="center" wrapText="1"/>
    </xf>
    <xf numFmtId="0" fontId="23" fillId="0" borderId="55" xfId="1" applyFont="1" applyBorder="1" applyAlignment="1">
      <alignment horizontal="center" vertical="center"/>
    </xf>
    <xf numFmtId="0" fontId="12" fillId="0" borderId="51" xfId="0" applyFont="1" applyBorder="1" applyAlignment="1">
      <alignment horizontal="center" vertical="center" wrapText="1"/>
    </xf>
    <xf numFmtId="0" fontId="0" fillId="0" borderId="7" xfId="0" applyBorder="1" applyAlignment="1">
      <alignment horizontal="center" vertical="center"/>
    </xf>
    <xf numFmtId="0" fontId="22" fillId="0" borderId="100" xfId="1" applyFont="1" applyBorder="1"/>
    <xf numFmtId="0" fontId="28" fillId="0" borderId="101" xfId="1" applyFont="1" applyBorder="1"/>
    <xf numFmtId="4" fontId="11" fillId="0" borderId="101" xfId="1" applyNumberFormat="1" applyFont="1" applyBorder="1"/>
    <xf numFmtId="4" fontId="12" fillId="0" borderId="7" xfId="1" applyNumberFormat="1" applyFont="1" applyBorder="1"/>
    <xf numFmtId="4" fontId="11" fillId="0" borderId="102" xfId="1" applyNumberFormat="1" applyFont="1" applyBorder="1"/>
    <xf numFmtId="2" fontId="12" fillId="0" borderId="7" xfId="2" applyNumberFormat="1" applyFont="1" applyBorder="1" applyAlignment="1">
      <alignment horizontal="center" vertical="center" wrapText="1"/>
    </xf>
    <xf numFmtId="0" fontId="12" fillId="0" borderId="7" xfId="0" applyFont="1" applyFill="1" applyBorder="1" applyAlignment="1">
      <alignment horizontal="center" vertical="center"/>
    </xf>
    <xf numFmtId="1" fontId="60" fillId="0" borderId="7" xfId="0" applyNumberFormat="1" applyFont="1" applyBorder="1" applyAlignment="1">
      <alignment horizontal="center" vertical="center"/>
    </xf>
    <xf numFmtId="0" fontId="12" fillId="0" borderId="0" xfId="0" applyFont="1" applyFill="1" applyBorder="1" applyAlignment="1">
      <alignment horizontal="center" vertical="center"/>
    </xf>
    <xf numFmtId="9" fontId="12" fillId="0" borderId="7" xfId="2" applyFont="1" applyFill="1" applyBorder="1" applyAlignment="1">
      <alignment horizontal="center" vertical="center"/>
    </xf>
    <xf numFmtId="0" fontId="41" fillId="0" borderId="0" xfId="0" applyFont="1" applyBorder="1" applyAlignment="1">
      <alignment horizontal="left" wrapText="1"/>
    </xf>
    <xf numFmtId="0" fontId="0" fillId="0" borderId="6" xfId="0" applyBorder="1"/>
    <xf numFmtId="0" fontId="23" fillId="0" borderId="55" xfId="1" applyFont="1" applyBorder="1" applyAlignment="1">
      <alignment vertical="center"/>
    </xf>
    <xf numFmtId="165" fontId="28" fillId="0" borderId="7" xfId="0" applyNumberFormat="1" applyFont="1" applyBorder="1" applyAlignment="1">
      <alignment horizontal="center" vertical="center"/>
    </xf>
    <xf numFmtId="0" fontId="10" fillId="3" borderId="4" xfId="0" applyFont="1" applyFill="1" applyBorder="1" applyAlignment="1">
      <alignment vertical="center"/>
    </xf>
    <xf numFmtId="49" fontId="0" fillId="0" borderId="22" xfId="0" applyNumberFormat="1" applyBorder="1" applyAlignment="1">
      <alignment horizontal="center" vertical="top"/>
    </xf>
    <xf numFmtId="9" fontId="0" fillId="0" borderId="22" xfId="0" applyNumberFormat="1" applyBorder="1" applyAlignment="1">
      <alignment horizontal="center"/>
    </xf>
    <xf numFmtId="10" fontId="0" fillId="0" borderId="22" xfId="0" applyNumberFormat="1" applyBorder="1" applyAlignment="1">
      <alignment horizontal="center"/>
    </xf>
    <xf numFmtId="0" fontId="0" fillId="0" borderId="22" xfId="0" applyBorder="1" applyAlignment="1">
      <alignment horizontal="center"/>
    </xf>
    <xf numFmtId="2" fontId="28" fillId="0" borderId="22" xfId="0" applyNumberFormat="1" applyFont="1" applyBorder="1"/>
    <xf numFmtId="1" fontId="54" fillId="0" borderId="7" xfId="0" applyNumberFormat="1" applyFont="1" applyBorder="1" applyAlignment="1">
      <alignment horizontal="center" vertical="center"/>
    </xf>
    <xf numFmtId="0" fontId="54" fillId="0" borderId="7" xfId="0" applyFont="1" applyBorder="1" applyAlignment="1">
      <alignment horizontal="center" vertical="center" wrapText="1"/>
    </xf>
    <xf numFmtId="166" fontId="54" fillId="0" borderId="7" xfId="0" applyNumberFormat="1" applyFont="1" applyBorder="1" applyAlignment="1">
      <alignment horizontal="center" vertical="center" wrapText="1"/>
    </xf>
    <xf numFmtId="0" fontId="54" fillId="0" borderId="153" xfId="0" applyFont="1" applyBorder="1" applyAlignment="1">
      <alignment horizontal="center" vertical="center" wrapText="1"/>
    </xf>
    <xf numFmtId="4" fontId="11" fillId="0" borderId="13" xfId="0" applyNumberFormat="1" applyFont="1" applyBorder="1"/>
    <xf numFmtId="0" fontId="12" fillId="0" borderId="6" xfId="0" applyFont="1" applyBorder="1" applyAlignment="1">
      <alignment horizontal="center" vertical="center"/>
    </xf>
    <xf numFmtId="0" fontId="34" fillId="0" borderId="8" xfId="0" applyFont="1" applyBorder="1" applyAlignment="1">
      <alignment horizontal="left" vertical="center" wrapText="1"/>
    </xf>
    <xf numFmtId="0" fontId="0" fillId="0" borderId="0" xfId="0" applyBorder="1" applyAlignment="1">
      <alignment horizontal="center"/>
    </xf>
    <xf numFmtId="0" fontId="28" fillId="0" borderId="103" xfId="0" applyFont="1" applyBorder="1" applyAlignment="1">
      <alignment horizontal="left" vertical="center" wrapText="1"/>
    </xf>
    <xf numFmtId="0" fontId="28" fillId="0" borderId="103" xfId="0" applyFont="1" applyBorder="1" applyAlignment="1">
      <alignment horizontal="left" vertical="center"/>
    </xf>
    <xf numFmtId="0" fontId="28" fillId="0" borderId="104" xfId="0" applyFont="1" applyBorder="1" applyAlignment="1">
      <alignment horizontal="left" vertical="center"/>
    </xf>
    <xf numFmtId="0" fontId="40" fillId="0" borderId="51" xfId="0" applyFont="1" applyBorder="1" applyAlignment="1">
      <alignment horizontal="center" vertical="center"/>
    </xf>
    <xf numFmtId="0" fontId="28" fillId="0" borderId="0" xfId="0" applyFont="1" applyBorder="1" applyAlignment="1">
      <alignment horizontal="center" vertical="center" wrapText="1"/>
    </xf>
    <xf numFmtId="0" fontId="23" fillId="0" borderId="7" xfId="0" applyFont="1" applyBorder="1" applyAlignment="1">
      <alignment horizontal="center" vertical="center"/>
    </xf>
    <xf numFmtId="0" fontId="23" fillId="0" borderId="7" xfId="0" applyFont="1" applyBorder="1" applyAlignment="1">
      <alignment horizontal="center" vertical="center" wrapText="1"/>
    </xf>
    <xf numFmtId="0" fontId="10" fillId="0" borderId="105" xfId="0" applyFont="1" applyFill="1" applyBorder="1" applyAlignment="1">
      <alignment vertical="center"/>
    </xf>
    <xf numFmtId="0" fontId="10" fillId="0" borderId="56" xfId="0" applyFont="1" applyFill="1" applyBorder="1" applyAlignment="1">
      <alignment vertical="center"/>
    </xf>
    <xf numFmtId="0" fontId="10" fillId="3" borderId="73" xfId="0" applyFont="1" applyFill="1" applyBorder="1" applyAlignment="1">
      <alignment horizontal="center" vertical="center"/>
    </xf>
    <xf numFmtId="4" fontId="28" fillId="0" borderId="106" xfId="1" applyNumberFormat="1" applyFont="1" applyBorder="1"/>
    <xf numFmtId="0" fontId="12" fillId="0" borderId="0" xfId="0" applyFont="1" applyFill="1" applyBorder="1" applyAlignment="1">
      <alignment horizontal="left"/>
    </xf>
    <xf numFmtId="0" fontId="12" fillId="0" borderId="0" xfId="0" applyFont="1" applyFill="1" applyBorder="1" applyAlignment="1">
      <alignment horizontal="center"/>
    </xf>
    <xf numFmtId="0" fontId="10" fillId="0" borderId="89" xfId="0" applyFont="1" applyFill="1" applyBorder="1" applyAlignment="1">
      <alignment vertical="center"/>
    </xf>
    <xf numFmtId="0" fontId="10" fillId="0" borderId="12" xfId="0" applyFont="1" applyFill="1" applyBorder="1" applyAlignment="1">
      <alignment vertical="center"/>
    </xf>
    <xf numFmtId="9" fontId="12" fillId="0" borderId="7" xfId="0" applyNumberFormat="1" applyFont="1" applyBorder="1" applyAlignment="1">
      <alignment horizontal="center" vertical="center" wrapText="1"/>
    </xf>
    <xf numFmtId="0" fontId="28" fillId="0" borderId="0" xfId="0" applyFont="1" applyFill="1" applyBorder="1" applyAlignment="1">
      <alignment horizontal="center" vertical="center"/>
    </xf>
    <xf numFmtId="0" fontId="28" fillId="0" borderId="0" xfId="0" applyFont="1" applyFill="1" applyBorder="1" applyAlignment="1">
      <alignment horizontal="center" vertical="center" wrapText="1"/>
    </xf>
    <xf numFmtId="0" fontId="40" fillId="0" borderId="7" xfId="0" applyFont="1" applyBorder="1" applyAlignment="1">
      <alignment horizontal="left" vertical="center" wrapText="1"/>
    </xf>
    <xf numFmtId="0" fontId="10" fillId="3" borderId="71" xfId="0" applyFont="1" applyFill="1" applyBorder="1" applyAlignment="1">
      <alignment horizontal="center"/>
    </xf>
    <xf numFmtId="0" fontId="10" fillId="0" borderId="107" xfId="0" applyFont="1" applyFill="1" applyBorder="1" applyAlignment="1">
      <alignment horizontal="center"/>
    </xf>
    <xf numFmtId="0" fontId="12" fillId="0" borderId="107" xfId="0" applyFont="1" applyBorder="1"/>
    <xf numFmtId="0" fontId="11" fillId="0" borderId="107" xfId="0" applyFont="1" applyBorder="1"/>
    <xf numFmtId="4" fontId="12" fillId="0" borderId="84" xfId="0" applyNumberFormat="1" applyFont="1" applyBorder="1"/>
    <xf numFmtId="0" fontId="28" fillId="0" borderId="0" xfId="0" applyFont="1" applyBorder="1" applyAlignment="1">
      <alignment horizontal="left" wrapText="1"/>
    </xf>
    <xf numFmtId="0" fontId="12" fillId="0" borderId="0" xfId="0" applyFont="1" applyFill="1" applyBorder="1" applyAlignment="1">
      <alignment horizontal="center" vertical="center" wrapText="1"/>
    </xf>
    <xf numFmtId="0" fontId="28" fillId="0" borderId="60" xfId="1" applyFont="1" applyBorder="1"/>
    <xf numFmtId="0" fontId="28" fillId="0" borderId="108" xfId="1" applyFont="1" applyBorder="1"/>
    <xf numFmtId="0" fontId="11" fillId="0" borderId="8" xfId="0" applyFont="1" applyFill="1" applyBorder="1"/>
    <xf numFmtId="0" fontId="10" fillId="0" borderId="107" xfId="0" applyFont="1" applyFill="1" applyBorder="1" applyAlignment="1">
      <alignment vertical="center"/>
    </xf>
    <xf numFmtId="0" fontId="10" fillId="0" borderId="87" xfId="0" applyFont="1" applyFill="1" applyBorder="1" applyAlignment="1">
      <alignment vertical="center"/>
    </xf>
    <xf numFmtId="0" fontId="28" fillId="0" borderId="21" xfId="1" applyFont="1" applyBorder="1" applyAlignment="1">
      <alignment horizontal="center" vertical="center" wrapText="1"/>
    </xf>
    <xf numFmtId="0" fontId="12" fillId="0" borderId="6" xfId="0" applyFont="1" applyBorder="1" applyAlignment="1">
      <alignment horizontal="left" vertical="center"/>
    </xf>
    <xf numFmtId="4" fontId="12" fillId="0" borderId="7" xfId="0" applyNumberFormat="1" applyFont="1" applyBorder="1" applyAlignment="1">
      <alignment vertical="center"/>
    </xf>
    <xf numFmtId="0" fontId="0" fillId="0" borderId="0" xfId="0" applyFill="1" applyAlignment="1">
      <alignment vertical="center"/>
    </xf>
    <xf numFmtId="0" fontId="0" fillId="0" borderId="0" xfId="0" applyAlignment="1">
      <alignment vertical="center"/>
    </xf>
    <xf numFmtId="49" fontId="10" fillId="0" borderId="7" xfId="0" applyNumberFormat="1" applyFont="1" applyBorder="1" applyAlignment="1">
      <alignment horizontal="center"/>
    </xf>
    <xf numFmtId="0" fontId="10" fillId="0" borderId="0" xfId="0" applyFont="1" applyBorder="1"/>
    <xf numFmtId="0" fontId="12" fillId="0" borderId="0" xfId="0" applyFont="1" applyBorder="1"/>
    <xf numFmtId="4" fontId="10" fillId="0" borderId="0" xfId="0" applyNumberFormat="1" applyFont="1" applyBorder="1"/>
    <xf numFmtId="0" fontId="11" fillId="0" borderId="8" xfId="0" applyFont="1" applyBorder="1" applyAlignment="1">
      <alignment vertical="center"/>
    </xf>
    <xf numFmtId="0" fontId="12" fillId="0" borderId="9" xfId="0" applyFont="1" applyBorder="1" applyAlignment="1">
      <alignment horizontal="center" vertical="center"/>
    </xf>
    <xf numFmtId="0" fontId="12" fillId="0" borderId="9" xfId="0" applyFont="1" applyBorder="1" applyAlignment="1">
      <alignment vertical="center"/>
    </xf>
    <xf numFmtId="4" fontId="11" fillId="0" borderId="9" xfId="0" applyNumberFormat="1" applyFont="1" applyBorder="1" applyAlignment="1">
      <alignment vertical="center"/>
    </xf>
    <xf numFmtId="0" fontId="14" fillId="0" borderId="2" xfId="0" applyFont="1" applyBorder="1" applyAlignment="1">
      <alignment horizontal="left" vertical="center"/>
    </xf>
    <xf numFmtId="0" fontId="11" fillId="0" borderId="71" xfId="0" applyFont="1" applyBorder="1"/>
    <xf numFmtId="4" fontId="11" fillId="0" borderId="82" xfId="0" applyNumberFormat="1" applyFont="1" applyBorder="1"/>
    <xf numFmtId="0" fontId="28" fillId="0" borderId="21" xfId="1" applyFont="1" applyBorder="1" applyAlignment="1">
      <alignment horizontal="center" vertical="center"/>
    </xf>
    <xf numFmtId="49" fontId="28" fillId="0" borderId="21" xfId="1" applyNumberFormat="1" applyFont="1" applyBorder="1" applyAlignment="1">
      <alignment horizontal="center" vertical="center"/>
    </xf>
    <xf numFmtId="49" fontId="28" fillId="0" borderId="7" xfId="1" applyNumberFormat="1" applyFont="1" applyBorder="1" applyAlignment="1">
      <alignment horizontal="center" vertical="center"/>
    </xf>
    <xf numFmtId="0" fontId="23" fillId="5" borderId="0" xfId="1" applyFont="1" applyFill="1" applyBorder="1"/>
    <xf numFmtId="49" fontId="25" fillId="0" borderId="20" xfId="1" applyNumberFormat="1" applyFont="1" applyBorder="1"/>
    <xf numFmtId="49" fontId="25" fillId="0" borderId="3" xfId="1" applyNumberFormat="1" applyFont="1" applyBorder="1"/>
    <xf numFmtId="0" fontId="23" fillId="5" borderId="16" xfId="1" applyFont="1" applyFill="1" applyBorder="1" applyAlignment="1">
      <alignment vertical="center"/>
    </xf>
    <xf numFmtId="0" fontId="23" fillId="0" borderId="7" xfId="1" applyFont="1" applyBorder="1" applyAlignment="1">
      <alignment horizontal="center" vertical="center" wrapText="1"/>
    </xf>
    <xf numFmtId="0" fontId="0" fillId="0" borderId="0" xfId="0" applyBorder="1" applyAlignment="1">
      <alignment vertical="center" wrapText="1"/>
    </xf>
    <xf numFmtId="49" fontId="2" fillId="0" borderId="3" xfId="0" applyNumberFormat="1" applyFont="1" applyBorder="1"/>
    <xf numFmtId="49" fontId="14" fillId="0" borderId="3" xfId="0" applyNumberFormat="1" applyFont="1" applyBorder="1"/>
    <xf numFmtId="49" fontId="14" fillId="0" borderId="56" xfId="0" applyNumberFormat="1" applyFont="1" applyBorder="1"/>
    <xf numFmtId="0" fontId="42" fillId="0" borderId="7" xfId="0" applyFont="1" applyFill="1" applyBorder="1" applyAlignment="1">
      <alignment horizontal="center"/>
    </xf>
    <xf numFmtId="0" fontId="42" fillId="0" borderId="7" xfId="0" applyNumberFormat="1" applyFont="1" applyFill="1" applyBorder="1" applyAlignment="1">
      <alignment horizontal="center" vertical="center"/>
    </xf>
    <xf numFmtId="49" fontId="14" fillId="0" borderId="5" xfId="0" applyNumberFormat="1" applyFont="1" applyFill="1" applyBorder="1"/>
    <xf numFmtId="49" fontId="14" fillId="0" borderId="3" xfId="0" applyNumberFormat="1" applyFont="1" applyFill="1" applyBorder="1"/>
    <xf numFmtId="0" fontId="18" fillId="0" borderId="56" xfId="0" applyFont="1" applyBorder="1" applyAlignment="1"/>
    <xf numFmtId="49" fontId="2" fillId="0" borderId="3" xfId="0" applyNumberFormat="1" applyFont="1" applyBorder="1" applyAlignment="1">
      <alignment horizontal="right"/>
    </xf>
    <xf numFmtId="0" fontId="43" fillId="0" borderId="7" xfId="0" applyFont="1" applyBorder="1" applyAlignment="1">
      <alignment shrinkToFit="1"/>
    </xf>
    <xf numFmtId="0" fontId="38" fillId="0" borderId="6" xfId="0" applyFont="1" applyBorder="1" applyAlignment="1">
      <alignment vertical="center" shrinkToFit="1"/>
    </xf>
    <xf numFmtId="0" fontId="38" fillId="0" borderId="7" xfId="0" applyFont="1" applyBorder="1" applyAlignment="1">
      <alignment vertical="center" wrapText="1" shrinkToFit="1"/>
    </xf>
    <xf numFmtId="0" fontId="43" fillId="0" borderId="7" xfId="0" applyFont="1" applyBorder="1" applyAlignment="1">
      <alignment horizontal="center" vertical="center"/>
    </xf>
    <xf numFmtId="0" fontId="6" fillId="0" borderId="96" xfId="0" applyFont="1" applyBorder="1"/>
    <xf numFmtId="0" fontId="7" fillId="0" borderId="3" xfId="0" applyFont="1" applyBorder="1" applyAlignment="1">
      <alignment vertical="center" wrapText="1"/>
    </xf>
    <xf numFmtId="0" fontId="22" fillId="0" borderId="12" xfId="0" applyFont="1" applyBorder="1"/>
    <xf numFmtId="0" fontId="28" fillId="0" borderId="11" xfId="0" applyFont="1" applyBorder="1" applyAlignment="1">
      <alignment horizontal="right"/>
    </xf>
    <xf numFmtId="0" fontId="28" fillId="0" borderId="11" xfId="0" applyFont="1" applyBorder="1"/>
    <xf numFmtId="167" fontId="28" fillId="0" borderId="11" xfId="0" applyNumberFormat="1" applyFont="1" applyFill="1" applyBorder="1"/>
    <xf numFmtId="167" fontId="28" fillId="0" borderId="14" xfId="0" applyNumberFormat="1" applyFont="1" applyFill="1" applyBorder="1"/>
    <xf numFmtId="49" fontId="14" fillId="0" borderId="3" xfId="0" applyNumberFormat="1" applyFont="1" applyFill="1" applyBorder="1" applyAlignment="1">
      <alignment vertical="center"/>
    </xf>
    <xf numFmtId="0" fontId="61" fillId="0" borderId="161" xfId="0" applyFont="1" applyBorder="1" applyAlignment="1"/>
    <xf numFmtId="0" fontId="61" fillId="0" borderId="162" xfId="0" applyFont="1" applyBorder="1" applyAlignment="1"/>
    <xf numFmtId="0" fontId="61" fillId="0" borderId="163" xfId="0" applyFont="1" applyBorder="1" applyAlignment="1"/>
    <xf numFmtId="4" fontId="49" fillId="0" borderId="7" xfId="0" applyNumberFormat="1" applyFont="1" applyBorder="1" applyAlignment="1">
      <alignment horizontal="right"/>
    </xf>
    <xf numFmtId="168" fontId="12" fillId="0" borderId="7" xfId="0" applyNumberFormat="1" applyFont="1" applyBorder="1" applyAlignment="1">
      <alignment horizontal="right"/>
    </xf>
    <xf numFmtId="0" fontId="28" fillId="0" borderId="28" xfId="1" applyFont="1" applyBorder="1"/>
    <xf numFmtId="168" fontId="12" fillId="0" borderId="6" xfId="0" applyNumberFormat="1" applyFont="1" applyBorder="1" applyAlignment="1">
      <alignment horizontal="right"/>
    </xf>
    <xf numFmtId="0" fontId="12" fillId="0" borderId="78" xfId="0" applyFont="1" applyBorder="1" applyAlignment="1">
      <alignment horizontal="center" vertical="center" wrapText="1"/>
    </xf>
    <xf numFmtId="0" fontId="39" fillId="0" borderId="71" xfId="0" applyFont="1" applyBorder="1" applyAlignment="1">
      <alignment horizontal="center" vertical="center" wrapText="1"/>
    </xf>
    <xf numFmtId="0" fontId="10" fillId="0" borderId="109" xfId="0" applyFont="1" applyBorder="1" applyAlignment="1">
      <alignment horizontal="center"/>
    </xf>
    <xf numFmtId="0" fontId="11" fillId="0" borderId="89" xfId="0" applyFont="1" applyBorder="1"/>
    <xf numFmtId="4" fontId="12" fillId="0" borderId="90" xfId="0" applyNumberFormat="1" applyFont="1" applyBorder="1"/>
    <xf numFmtId="0" fontId="28" fillId="0" borderId="11" xfId="1" applyFont="1" applyBorder="1"/>
    <xf numFmtId="4" fontId="28" fillId="0" borderId="11" xfId="1" applyNumberFormat="1" applyFont="1" applyBorder="1"/>
    <xf numFmtId="4" fontId="28" fillId="0" borderId="92" xfId="1" applyNumberFormat="1" applyFont="1" applyBorder="1"/>
    <xf numFmtId="4" fontId="28" fillId="0" borderId="111" xfId="1" applyNumberFormat="1" applyFont="1" applyBorder="1"/>
    <xf numFmtId="10" fontId="12" fillId="0" borderId="7" xfId="0" applyNumberFormat="1" applyFont="1" applyFill="1" applyBorder="1" applyAlignment="1">
      <alignment horizontal="center" vertical="center"/>
    </xf>
    <xf numFmtId="167" fontId="11" fillId="0" borderId="90" xfId="0" applyNumberFormat="1" applyFont="1" applyFill="1" applyBorder="1"/>
    <xf numFmtId="4" fontId="12" fillId="0" borderId="112" xfId="0" applyNumberFormat="1" applyFont="1" applyBorder="1"/>
    <xf numFmtId="0" fontId="12" fillId="0" borderId="78" xfId="0" applyFont="1" applyBorder="1" applyAlignment="1">
      <alignment vertical="center"/>
    </xf>
    <xf numFmtId="0" fontId="28" fillId="0" borderId="7" xfId="0" applyNumberFormat="1" applyFont="1" applyFill="1" applyBorder="1" applyAlignment="1">
      <alignment horizontal="center" vertical="center" wrapText="1"/>
    </xf>
    <xf numFmtId="0" fontId="12" fillId="0" borderId="7" xfId="1" applyFont="1" applyBorder="1" applyAlignment="1">
      <alignment horizontal="left" wrapText="1"/>
    </xf>
    <xf numFmtId="0" fontId="23" fillId="0" borderId="22" xfId="1" applyFont="1" applyBorder="1" applyAlignment="1">
      <alignment horizontal="center" vertical="center" wrapText="1"/>
    </xf>
    <xf numFmtId="0" fontId="28" fillId="0" borderId="22" xfId="1" applyFont="1" applyBorder="1" applyAlignment="1">
      <alignment horizontal="right"/>
    </xf>
    <xf numFmtId="0" fontId="28" fillId="0" borderId="22" xfId="1" applyFont="1" applyBorder="1" applyAlignment="1">
      <alignment horizontal="left" vertical="center" wrapText="1"/>
    </xf>
    <xf numFmtId="0" fontId="10" fillId="0" borderId="9" xfId="0" applyFont="1" applyBorder="1" applyAlignment="1">
      <alignment horizontal="center" vertical="center"/>
    </xf>
    <xf numFmtId="49" fontId="12" fillId="0" borderId="6" xfId="0" applyNumberFormat="1" applyFont="1" applyBorder="1" applyAlignment="1">
      <alignment horizontal="center" vertical="center"/>
    </xf>
    <xf numFmtId="0" fontId="34" fillId="0" borderId="7" xfId="0" applyFont="1" applyBorder="1" applyAlignment="1">
      <alignment horizontal="center" vertical="center" wrapText="1"/>
    </xf>
    <xf numFmtId="0" fontId="54" fillId="0" borderId="153" xfId="0" applyFont="1" applyBorder="1" applyAlignment="1">
      <alignment vertical="center" wrapText="1"/>
    </xf>
    <xf numFmtId="49" fontId="10" fillId="0" borderId="74" xfId="0" applyNumberFormat="1" applyFont="1" applyBorder="1" applyAlignment="1">
      <alignment horizontal="center"/>
    </xf>
    <xf numFmtId="0" fontId="12" fillId="0" borderId="74" xfId="0" applyFont="1" applyBorder="1" applyAlignment="1">
      <alignment horizontal="left"/>
    </xf>
    <xf numFmtId="0" fontId="10" fillId="0" borderId="6" xfId="0" applyFont="1" applyBorder="1" applyAlignment="1">
      <alignment vertical="center"/>
    </xf>
    <xf numFmtId="0" fontId="12" fillId="0" borderId="21" xfId="1" applyFont="1" applyFill="1" applyBorder="1" applyAlignment="1">
      <alignment horizontal="left"/>
    </xf>
    <xf numFmtId="2" fontId="12" fillId="0" borderId="11" xfId="0" applyNumberFormat="1" applyFont="1" applyBorder="1"/>
    <xf numFmtId="2" fontId="12" fillId="0" borderId="7" xfId="0" applyNumberFormat="1" applyFont="1" applyBorder="1"/>
    <xf numFmtId="0" fontId="28" fillId="0" borderId="21" xfId="1" applyFont="1" applyBorder="1" applyAlignment="1">
      <alignment vertical="center" wrapText="1"/>
    </xf>
    <xf numFmtId="0" fontId="12" fillId="0" borderId="6" xfId="0" applyFont="1" applyBorder="1" applyAlignment="1">
      <alignment vertical="center" wrapText="1"/>
    </xf>
    <xf numFmtId="2" fontId="12" fillId="0" borderId="51" xfId="0" applyNumberFormat="1" applyFont="1" applyBorder="1"/>
    <xf numFmtId="0" fontId="23" fillId="0" borderId="21" xfId="1" applyFont="1" applyBorder="1" applyAlignment="1">
      <alignment horizontal="center" vertical="center" wrapText="1"/>
    </xf>
    <xf numFmtId="0" fontId="12" fillId="0" borderId="7" xfId="0" applyFont="1" applyBorder="1" applyAlignment="1">
      <alignment horizontal="center" vertical="center" wrapText="1"/>
    </xf>
    <xf numFmtId="0" fontId="12" fillId="0" borderId="78" xfId="0" applyFont="1" applyBorder="1" applyAlignment="1">
      <alignment horizontal="right"/>
    </xf>
    <xf numFmtId="0" fontId="12" fillId="0" borderId="103" xfId="0" applyFont="1" applyBorder="1" applyAlignment="1">
      <alignment horizontal="right"/>
    </xf>
    <xf numFmtId="0" fontId="28" fillId="0" borderId="96" xfId="1" applyFont="1" applyBorder="1" applyAlignment="1">
      <alignment horizontal="right"/>
    </xf>
    <xf numFmtId="0" fontId="28" fillId="0" borderId="0" xfId="1" applyFont="1" applyBorder="1" applyAlignment="1">
      <alignment horizontal="right"/>
    </xf>
    <xf numFmtId="0" fontId="28" fillId="0" borderId="0" xfId="1" applyFont="1" applyBorder="1"/>
    <xf numFmtId="4" fontId="28" fillId="0" borderId="145" xfId="1" applyNumberFormat="1" applyFont="1" applyBorder="1"/>
    <xf numFmtId="0" fontId="10" fillId="0" borderId="89" xfId="0" applyFont="1" applyBorder="1"/>
    <xf numFmtId="2" fontId="12" fillId="0" borderId="7" xfId="0" applyNumberFormat="1" applyFont="1" applyBorder="1" applyAlignment="1">
      <alignment horizontal="right"/>
    </xf>
    <xf numFmtId="4" fontId="12" fillId="0" borderId="77" xfId="0" applyNumberFormat="1" applyFont="1" applyBorder="1" applyAlignment="1">
      <alignment horizontal="right"/>
    </xf>
    <xf numFmtId="0" fontId="12" fillId="0" borderId="77" xfId="0" applyFont="1" applyBorder="1" applyAlignment="1">
      <alignment horizontal="right"/>
    </xf>
    <xf numFmtId="0" fontId="12" fillId="0" borderId="7" xfId="0" applyFont="1" applyBorder="1" applyAlignment="1">
      <alignment horizontal="center" wrapText="1"/>
    </xf>
    <xf numFmtId="169" fontId="12" fillId="0" borderId="7" xfId="0" applyNumberFormat="1" applyFont="1" applyBorder="1" applyAlignment="1">
      <alignment horizontal="center" vertical="center"/>
    </xf>
    <xf numFmtId="0" fontId="12" fillId="0" borderId="78" xfId="0" applyFont="1" applyBorder="1"/>
    <xf numFmtId="2" fontId="28" fillId="0" borderId="7" xfId="1" applyNumberFormat="1" applyFont="1" applyBorder="1"/>
    <xf numFmtId="9" fontId="54" fillId="0" borderId="153" xfId="0" applyNumberFormat="1" applyFont="1" applyBorder="1" applyAlignment="1">
      <alignment vertical="center" wrapText="1"/>
    </xf>
    <xf numFmtId="9" fontId="54" fillId="0" borderId="153" xfId="0" applyNumberFormat="1" applyFont="1" applyBorder="1" applyAlignment="1">
      <alignment vertical="center"/>
    </xf>
    <xf numFmtId="0" fontId="12" fillId="0" borderId="7" xfId="0" applyFont="1" applyBorder="1" applyAlignment="1">
      <alignment horizontal="center" vertical="center"/>
    </xf>
    <xf numFmtId="0" fontId="23" fillId="0" borderId="22" xfId="1" applyFont="1" applyBorder="1" applyAlignment="1">
      <alignment horizontal="center" vertical="center" wrapText="1"/>
    </xf>
    <xf numFmtId="0" fontId="12" fillId="0" borderId="6" xfId="0" applyFont="1" applyFill="1" applyBorder="1" applyAlignment="1">
      <alignment horizontal="left" vertical="center"/>
    </xf>
    <xf numFmtId="0" fontId="12" fillId="0" borderId="6" xfId="0" applyFont="1" applyFill="1" applyBorder="1" applyAlignment="1">
      <alignment horizontal="right"/>
    </xf>
    <xf numFmtId="0" fontId="12" fillId="0" borderId="7" xfId="0" applyFont="1" applyBorder="1" applyAlignment="1">
      <alignment horizontal="right"/>
    </xf>
    <xf numFmtId="0" fontId="12" fillId="0" borderId="7" xfId="0" applyFont="1" applyBorder="1" applyAlignment="1"/>
    <xf numFmtId="0" fontId="12" fillId="0" borderId="7" xfId="0" applyFont="1" applyBorder="1" applyAlignment="1">
      <alignment horizontal="right" vertical="center"/>
    </xf>
    <xf numFmtId="49" fontId="12" fillId="0" borderId="7" xfId="0" applyNumberFormat="1" applyFont="1" applyBorder="1" applyAlignment="1">
      <alignment horizontal="right" vertical="center"/>
    </xf>
    <xf numFmtId="9" fontId="12" fillId="0" borderId="7" xfId="0" applyNumberFormat="1" applyFont="1" applyBorder="1" applyAlignment="1">
      <alignment vertical="center"/>
    </xf>
    <xf numFmtId="0" fontId="12" fillId="0" borderId="21" xfId="1" applyFont="1" applyBorder="1" applyAlignment="1">
      <alignment horizontal="right"/>
    </xf>
    <xf numFmtId="0" fontId="10"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7" xfId="0" applyFont="1" applyBorder="1" applyAlignment="1">
      <alignment horizontal="left" vertical="center" wrapText="1"/>
    </xf>
    <xf numFmtId="0" fontId="10" fillId="0" borderId="74" xfId="0" applyFont="1" applyBorder="1" applyAlignment="1">
      <alignment horizontal="center"/>
    </xf>
    <xf numFmtId="0" fontId="10" fillId="0" borderId="7" xfId="0" applyFont="1" applyBorder="1" applyAlignment="1">
      <alignment horizontal="center" vertical="center" wrapText="1"/>
    </xf>
    <xf numFmtId="0" fontId="69" fillId="0" borderId="0" xfId="0" applyFont="1"/>
    <xf numFmtId="0" fontId="33" fillId="0" borderId="6" xfId="0" applyFont="1" applyBorder="1" applyAlignment="1">
      <alignment horizontal="center"/>
    </xf>
    <xf numFmtId="167" fontId="12" fillId="0" borderId="72" xfId="0" applyNumberFormat="1" applyFont="1" applyFill="1" applyBorder="1"/>
    <xf numFmtId="167" fontId="12" fillId="0" borderId="82" xfId="0" applyNumberFormat="1" applyFont="1" applyFill="1" applyBorder="1"/>
    <xf numFmtId="0" fontId="12" fillId="0" borderId="7" xfId="0" applyFont="1" applyBorder="1" applyAlignment="1">
      <alignment horizontal="center" vertical="center" wrapText="1"/>
    </xf>
    <xf numFmtId="0" fontId="10" fillId="0" borderId="7" xfId="0" applyFont="1" applyBorder="1" applyAlignment="1">
      <alignment horizontal="center" vertical="center" wrapText="1"/>
    </xf>
    <xf numFmtId="0" fontId="5" fillId="0" borderId="2" xfId="0" applyFont="1" applyBorder="1" applyAlignment="1"/>
    <xf numFmtId="0" fontId="28" fillId="0" borderId="135" xfId="1" applyFont="1" applyBorder="1" applyAlignment="1">
      <alignment horizontal="right"/>
    </xf>
    <xf numFmtId="0" fontId="28" fillId="0" borderId="108" xfId="1" applyFont="1" applyBorder="1" applyAlignment="1">
      <alignment horizontal="right"/>
    </xf>
    <xf numFmtId="49" fontId="12" fillId="0" borderId="7" xfId="0" applyNumberFormat="1" applyFont="1" applyBorder="1" applyAlignment="1">
      <alignment horizontal="left" vertical="center" wrapText="1"/>
    </xf>
    <xf numFmtId="167" fontId="58" fillId="0" borderId="81" xfId="0" applyNumberFormat="1" applyFont="1" applyFill="1" applyBorder="1"/>
    <xf numFmtId="167" fontId="58" fillId="0" borderId="106" xfId="0" applyNumberFormat="1" applyFont="1" applyFill="1" applyBorder="1"/>
    <xf numFmtId="167" fontId="12" fillId="0" borderId="51" xfId="0" applyNumberFormat="1" applyFont="1" applyBorder="1"/>
    <xf numFmtId="167" fontId="12" fillId="0" borderId="110" xfId="0" applyNumberFormat="1" applyFont="1" applyBorder="1"/>
    <xf numFmtId="167" fontId="60" fillId="0" borderId="7" xfId="0" applyNumberFormat="1" applyFont="1" applyFill="1" applyBorder="1"/>
    <xf numFmtId="167" fontId="60" fillId="0" borderId="77" xfId="0" applyNumberFormat="1" applyFont="1" applyFill="1" applyBorder="1"/>
    <xf numFmtId="2" fontId="11" fillId="0" borderId="27" xfId="1" applyNumberFormat="1" applyFont="1" applyBorder="1"/>
    <xf numFmtId="170" fontId="12" fillId="0" borderId="7" xfId="0" applyNumberFormat="1" applyFont="1" applyBorder="1" applyAlignment="1">
      <alignment horizontal="center" vertical="center"/>
    </xf>
    <xf numFmtId="0" fontId="12" fillId="0" borderId="7" xfId="0" applyFont="1" applyBorder="1" applyAlignment="1">
      <alignment horizontal="center" vertical="center" wrapText="1"/>
    </xf>
    <xf numFmtId="0" fontId="0" fillId="0" borderId="104" xfId="0" applyBorder="1" applyAlignment="1">
      <alignment horizontal="left" vertical="top" wrapText="1"/>
    </xf>
    <xf numFmtId="0" fontId="0" fillId="0" borderId="116" xfId="0" applyBorder="1" applyAlignment="1">
      <alignment horizontal="left" vertical="top" wrapText="1"/>
    </xf>
    <xf numFmtId="0" fontId="0" fillId="0" borderId="2" xfId="0" applyBorder="1" applyAlignment="1"/>
    <xf numFmtId="0" fontId="0" fillId="0" borderId="1" xfId="0" applyBorder="1" applyAlignment="1"/>
    <xf numFmtId="0" fontId="0" fillId="0" borderId="13" xfId="0" applyBorder="1" applyAlignment="1"/>
    <xf numFmtId="0" fontId="5" fillId="0" borderId="115" xfId="0" applyFont="1" applyBorder="1" applyAlignment="1">
      <alignment horizontal="left" vertical="top" wrapText="1"/>
    </xf>
    <xf numFmtId="10" fontId="12" fillId="0" borderId="7" xfId="0" applyNumberFormat="1" applyFont="1" applyBorder="1" applyAlignment="1">
      <alignment horizontal="right"/>
    </xf>
    <xf numFmtId="1" fontId="12" fillId="0" borderId="7" xfId="0" applyNumberFormat="1" applyFont="1" applyBorder="1" applyAlignment="1">
      <alignment horizontal="right"/>
    </xf>
    <xf numFmtId="0" fontId="16"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xf>
    <xf numFmtId="0" fontId="0" fillId="0" borderId="2" xfId="0" applyBorder="1" applyAlignment="1"/>
    <xf numFmtId="0" fontId="0" fillId="0" borderId="1" xfId="0" applyBorder="1" applyAlignment="1"/>
    <xf numFmtId="0" fontId="0" fillId="0" borderId="13" xfId="0" applyBorder="1" applyAlignment="1"/>
    <xf numFmtId="0" fontId="11" fillId="3" borderId="2" xfId="0" applyFont="1" applyFill="1" applyBorder="1" applyAlignment="1">
      <alignment horizontal="center"/>
    </xf>
    <xf numFmtId="0" fontId="11" fillId="3" borderId="13" xfId="0" applyFont="1" applyFill="1" applyBorder="1" applyAlignment="1">
      <alignment horizontal="center"/>
    </xf>
    <xf numFmtId="2" fontId="0" fillId="0" borderId="2" xfId="0" applyNumberFormat="1" applyBorder="1" applyAlignment="1"/>
    <xf numFmtId="2" fontId="0" fillId="0" borderId="13" xfId="0" applyNumberFormat="1" applyBorder="1" applyAlignment="1"/>
    <xf numFmtId="0" fontId="7" fillId="0" borderId="78" xfId="0" applyFont="1" applyBorder="1" applyAlignment="1">
      <alignment horizontal="left" vertical="center" wrapText="1"/>
    </xf>
    <xf numFmtId="0" fontId="7" fillId="0" borderId="113" xfId="0" applyFont="1" applyBorder="1" applyAlignment="1">
      <alignment horizontal="left" vertical="center" wrapText="1"/>
    </xf>
    <xf numFmtId="0" fontId="7" fillId="0" borderId="103" xfId="0" applyFont="1" applyBorder="1" applyAlignment="1">
      <alignment horizontal="left" vertical="center" wrapText="1"/>
    </xf>
    <xf numFmtId="0" fontId="12" fillId="0" borderId="62" xfId="0" applyFont="1" applyBorder="1" applyAlignment="1">
      <alignment horizontal="center" vertical="center" wrapText="1"/>
    </xf>
    <xf numFmtId="0" fontId="12" fillId="0" borderId="114" xfId="0" applyFont="1" applyBorder="1" applyAlignment="1">
      <alignment horizontal="center" vertical="center" wrapText="1"/>
    </xf>
    <xf numFmtId="0" fontId="12" fillId="0" borderId="93" xfId="0" applyFont="1" applyBorder="1" applyAlignment="1">
      <alignment horizontal="center" vertical="center" wrapText="1"/>
    </xf>
    <xf numFmtId="0" fontId="12" fillId="0" borderId="115"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116" xfId="0" applyFont="1" applyBorder="1" applyAlignment="1">
      <alignment horizontal="center" vertical="center" wrapText="1"/>
    </xf>
    <xf numFmtId="0" fontId="12" fillId="0" borderId="7" xfId="0" applyFont="1" applyBorder="1" applyAlignment="1">
      <alignment horizontal="center" vertical="center" wrapText="1"/>
    </xf>
    <xf numFmtId="0" fontId="10" fillId="0" borderId="78" xfId="0" applyFont="1" applyBorder="1" applyAlignment="1">
      <alignment horizontal="center" vertical="center"/>
    </xf>
    <xf numFmtId="0" fontId="10" fillId="0" borderId="113" xfId="0" applyFont="1" applyBorder="1" applyAlignment="1">
      <alignment horizontal="center" vertical="center"/>
    </xf>
    <xf numFmtId="0" fontId="10" fillId="0" borderId="103" xfId="0" applyFont="1" applyBorder="1" applyAlignment="1">
      <alignment horizontal="center" vertical="center"/>
    </xf>
    <xf numFmtId="0" fontId="34" fillId="0" borderId="2" xfId="0" applyFont="1" applyBorder="1" applyAlignment="1">
      <alignment horizontal="center" vertical="center" wrapText="1"/>
    </xf>
    <xf numFmtId="0" fontId="34" fillId="0" borderId="117" xfId="0" applyFont="1" applyBorder="1" applyAlignment="1">
      <alignment horizontal="center" vertical="center" wrapText="1"/>
    </xf>
    <xf numFmtId="0" fontId="34" fillId="0" borderId="1" xfId="0" applyFont="1" applyBorder="1" applyAlignment="1">
      <alignment horizontal="left" vertical="center" wrapText="1"/>
    </xf>
    <xf numFmtId="0" fontId="34" fillId="0" borderId="13" xfId="0" applyFont="1" applyBorder="1" applyAlignment="1">
      <alignment horizontal="left" vertical="center" wrapText="1"/>
    </xf>
    <xf numFmtId="0" fontId="12" fillId="0" borderId="78" xfId="0" applyFont="1" applyBorder="1" applyAlignment="1">
      <alignment horizontal="left" vertical="center" wrapText="1"/>
    </xf>
    <xf numFmtId="0" fontId="12" fillId="0" borderId="113" xfId="0" applyFont="1" applyBorder="1" applyAlignment="1">
      <alignment horizontal="left" vertical="center" wrapText="1"/>
    </xf>
    <xf numFmtId="0" fontId="12" fillId="0" borderId="103" xfId="0" applyFont="1" applyBorder="1" applyAlignment="1">
      <alignment horizontal="left" vertical="center" wrapText="1"/>
    </xf>
    <xf numFmtId="0" fontId="14" fillId="0" borderId="2" xfId="0" applyFont="1" applyBorder="1" applyAlignment="1">
      <alignment horizontal="center" vertical="center" wrapText="1"/>
    </xf>
    <xf numFmtId="0" fontId="14" fillId="0" borderId="117" xfId="0" applyFont="1" applyBorder="1" applyAlignment="1">
      <alignment horizontal="center" vertical="center" wrapText="1"/>
    </xf>
    <xf numFmtId="0" fontId="7" fillId="0" borderId="1" xfId="0" applyFont="1" applyBorder="1" applyAlignment="1">
      <alignment horizontal="left" vertical="center" wrapText="1"/>
    </xf>
    <xf numFmtId="0" fontId="7" fillId="0" borderId="13" xfId="0" applyFont="1" applyBorder="1" applyAlignment="1">
      <alignment horizontal="left" vertical="center" wrapText="1"/>
    </xf>
    <xf numFmtId="0" fontId="8" fillId="2" borderId="0" xfId="0" applyFont="1" applyFill="1" applyAlignment="1">
      <alignment horizontal="center"/>
    </xf>
    <xf numFmtId="4" fontId="0" fillId="0" borderId="2" xfId="0" applyNumberFormat="1" applyBorder="1" applyAlignment="1">
      <alignment horizontal="right"/>
    </xf>
    <xf numFmtId="4" fontId="0" fillId="0" borderId="13" xfId="0" applyNumberFormat="1" applyBorder="1" applyAlignment="1">
      <alignment horizontal="right"/>
    </xf>
    <xf numFmtId="0" fontId="10" fillId="0" borderId="7" xfId="0" applyFont="1" applyBorder="1" applyAlignment="1">
      <alignment horizontal="center" vertical="center"/>
    </xf>
    <xf numFmtId="0" fontId="0" fillId="0" borderId="78" xfId="0" applyBorder="1" applyAlignment="1">
      <alignment horizontal="center"/>
    </xf>
    <xf numFmtId="0" fontId="0" fillId="0" borderId="113" xfId="0" applyBorder="1" applyAlignment="1">
      <alignment horizontal="center"/>
    </xf>
    <xf numFmtId="0" fontId="0" fillId="0" borderId="103" xfId="0" applyBorder="1" applyAlignment="1">
      <alignment horizontal="center"/>
    </xf>
    <xf numFmtId="0" fontId="12" fillId="0" borderId="78" xfId="0" applyFont="1" applyBorder="1" applyAlignment="1">
      <alignment horizontal="center" vertical="center" wrapText="1"/>
    </xf>
    <xf numFmtId="0" fontId="12" fillId="0" borderId="103" xfId="0" applyFont="1" applyBorder="1" applyAlignment="1">
      <alignment horizontal="center" vertical="center" wrapText="1"/>
    </xf>
    <xf numFmtId="0" fontId="12" fillId="0" borderId="96" xfId="0" applyFont="1" applyBorder="1" applyAlignment="1">
      <alignment horizontal="center" vertical="center" wrapText="1"/>
    </xf>
    <xf numFmtId="0" fontId="12" fillId="0" borderId="95" xfId="0" applyFont="1" applyBorder="1" applyAlignment="1">
      <alignment horizontal="center" vertical="center" wrapText="1"/>
    </xf>
    <xf numFmtId="0" fontId="12" fillId="0" borderId="7" xfId="0" applyFont="1" applyBorder="1" applyAlignment="1">
      <alignment horizontal="left" vertical="center" wrapText="1"/>
    </xf>
    <xf numFmtId="0" fontId="34" fillId="0" borderId="62" xfId="0" applyFont="1" applyBorder="1" applyAlignment="1">
      <alignment horizontal="left" vertical="top" wrapText="1"/>
    </xf>
    <xf numFmtId="0" fontId="34" fillId="0" borderId="114" xfId="0" applyFont="1" applyBorder="1" applyAlignment="1">
      <alignment horizontal="left" vertical="top" wrapText="1"/>
    </xf>
    <xf numFmtId="0" fontId="34" fillId="0" borderId="93" xfId="0" applyFont="1" applyBorder="1" applyAlignment="1">
      <alignment horizontal="left" vertical="top" wrapText="1"/>
    </xf>
    <xf numFmtId="0" fontId="34" fillId="0" borderId="96" xfId="0" applyFont="1" applyBorder="1" applyAlignment="1">
      <alignment horizontal="left" vertical="top" wrapText="1"/>
    </xf>
    <xf numFmtId="0" fontId="34" fillId="0" borderId="0" xfId="0" applyFont="1" applyBorder="1" applyAlignment="1">
      <alignment horizontal="left" vertical="top" wrapText="1"/>
    </xf>
    <xf numFmtId="0" fontId="34" fillId="0" borderId="95" xfId="0" applyFont="1" applyBorder="1" applyAlignment="1">
      <alignment horizontal="left" vertical="top" wrapText="1"/>
    </xf>
    <xf numFmtId="0" fontId="34" fillId="0" borderId="104" xfId="0" applyFont="1" applyBorder="1" applyAlignment="1">
      <alignment horizontal="left" vertical="top" wrapText="1"/>
    </xf>
    <xf numFmtId="0" fontId="34" fillId="0" borderId="116" xfId="0" applyFont="1" applyBorder="1" applyAlignment="1">
      <alignment horizontal="left" vertical="top" wrapText="1"/>
    </xf>
    <xf numFmtId="0" fontId="7" fillId="0" borderId="62" xfId="0" applyFont="1" applyBorder="1" applyAlignment="1">
      <alignment horizontal="center" vertical="center" wrapText="1"/>
    </xf>
    <xf numFmtId="0" fontId="7" fillId="0" borderId="96" xfId="0" applyFont="1" applyBorder="1" applyAlignment="1">
      <alignment horizontal="center" vertical="center" wrapText="1"/>
    </xf>
    <xf numFmtId="0" fontId="7" fillId="0" borderId="115" xfId="0" applyFont="1" applyBorder="1" applyAlignment="1">
      <alignment horizontal="center" vertical="center" wrapText="1"/>
    </xf>
    <xf numFmtId="0" fontId="67" fillId="0" borderId="96" xfId="0" applyFont="1" applyBorder="1" applyAlignment="1">
      <alignment vertical="top" wrapText="1"/>
    </xf>
    <xf numFmtId="0" fontId="0" fillId="0" borderId="0" xfId="0" applyBorder="1" applyAlignment="1">
      <alignment vertical="top"/>
    </xf>
    <xf numFmtId="0" fontId="0" fillId="0" borderId="95" xfId="0" applyBorder="1" applyAlignment="1">
      <alignment vertical="top"/>
    </xf>
    <xf numFmtId="0" fontId="67" fillId="0" borderId="115" xfId="0" applyFont="1" applyBorder="1"/>
    <xf numFmtId="0" fontId="67" fillId="0" borderId="104" xfId="0" applyFont="1" applyBorder="1"/>
    <xf numFmtId="0" fontId="67" fillId="0" borderId="116" xfId="0" applyFont="1" applyBorder="1"/>
    <xf numFmtId="0" fontId="7" fillId="0" borderId="6" xfId="0" applyFont="1" applyBorder="1" applyAlignment="1">
      <alignment horizontal="center" vertical="center" wrapText="1"/>
    </xf>
    <xf numFmtId="0" fontId="7" fillId="0" borderId="88" xfId="0" applyFont="1" applyBorder="1" applyAlignment="1">
      <alignment horizontal="center" vertical="center" wrapText="1"/>
    </xf>
    <xf numFmtId="0" fontId="7" fillId="0" borderId="51" xfId="0" applyFont="1" applyBorder="1" applyAlignment="1">
      <alignment horizontal="center" vertical="center" wrapText="1"/>
    </xf>
    <xf numFmtId="0" fontId="67" fillId="0" borderId="62" xfId="0" applyFont="1" applyBorder="1" applyAlignment="1">
      <alignment vertical="top" wrapText="1"/>
    </xf>
    <xf numFmtId="0" fontId="0" fillId="0" borderId="114" xfId="0" applyBorder="1" applyAlignment="1">
      <alignment vertical="top"/>
    </xf>
    <xf numFmtId="0" fontId="0" fillId="0" borderId="93" xfId="0" applyBorder="1" applyAlignment="1">
      <alignment vertical="top"/>
    </xf>
    <xf numFmtId="0" fontId="5" fillId="0" borderId="96" xfId="0" applyFont="1" applyBorder="1" applyAlignment="1">
      <alignment horizontal="left" vertical="top" wrapText="1"/>
    </xf>
    <xf numFmtId="0" fontId="0" fillId="0" borderId="0" xfId="0" applyBorder="1" applyAlignment="1">
      <alignment horizontal="left" vertical="top" wrapText="1"/>
    </xf>
    <xf numFmtId="0" fontId="0" fillId="0" borderId="95" xfId="0" applyBorder="1" applyAlignment="1">
      <alignment horizontal="left" vertical="top" wrapText="1"/>
    </xf>
    <xf numFmtId="0" fontId="68" fillId="9" borderId="78" xfId="0" applyFont="1" applyFill="1" applyBorder="1" applyAlignment="1">
      <alignment horizontal="left" vertical="top" wrapText="1"/>
    </xf>
    <xf numFmtId="0" fontId="67" fillId="9" borderId="113" xfId="0" applyFont="1" applyFill="1" applyBorder="1" applyAlignment="1">
      <alignment horizontal="left" vertical="top" wrapText="1"/>
    </xf>
    <xf numFmtId="0" fontId="67" fillId="9" borderId="103" xfId="0" applyFont="1" applyFill="1" applyBorder="1" applyAlignment="1">
      <alignment horizontal="left" vertical="top" wrapText="1"/>
    </xf>
    <xf numFmtId="0" fontId="67" fillId="9" borderId="78" xfId="0" applyFont="1" applyFill="1" applyBorder="1" applyAlignment="1">
      <alignment vertical="top" wrapText="1"/>
    </xf>
    <xf numFmtId="0" fontId="67" fillId="9" borderId="113" xfId="0" applyFont="1" applyFill="1" applyBorder="1" applyAlignment="1">
      <alignment vertical="top"/>
    </xf>
    <xf numFmtId="0" fontId="67" fillId="9" borderId="103" xfId="0" applyFont="1" applyFill="1" applyBorder="1" applyAlignment="1">
      <alignment vertical="top"/>
    </xf>
    <xf numFmtId="0" fontId="5" fillId="0" borderId="62" xfId="0" applyFont="1" applyBorder="1" applyAlignment="1">
      <alignment horizontal="left" vertical="top" wrapText="1"/>
    </xf>
    <xf numFmtId="0" fontId="0" fillId="0" borderId="114" xfId="0" applyBorder="1" applyAlignment="1">
      <alignment horizontal="left" vertical="top" wrapText="1"/>
    </xf>
    <xf numFmtId="0" fontId="0" fillId="0" borderId="93" xfId="0" applyBorder="1" applyAlignment="1">
      <alignment horizontal="left" vertical="top" wrapText="1"/>
    </xf>
    <xf numFmtId="0" fontId="0" fillId="0" borderId="0" xfId="0" applyAlignment="1">
      <alignment horizontal="left" vertical="top" wrapText="1"/>
    </xf>
    <xf numFmtId="0" fontId="5" fillId="0" borderId="115" xfId="0" applyFont="1" applyBorder="1" applyAlignment="1">
      <alignment horizontal="left" vertical="top" wrapText="1"/>
    </xf>
    <xf numFmtId="0" fontId="0" fillId="0" borderId="104" xfId="0" applyBorder="1" applyAlignment="1">
      <alignment horizontal="left" vertical="top" wrapText="1"/>
    </xf>
    <xf numFmtId="0" fontId="0" fillId="0" borderId="116" xfId="0" applyBorder="1" applyAlignment="1">
      <alignment horizontal="left" vertical="top" wrapText="1"/>
    </xf>
    <xf numFmtId="0" fontId="5" fillId="9" borderId="78" xfId="0" applyFont="1" applyFill="1" applyBorder="1" applyAlignment="1">
      <alignment horizontal="left" vertical="top" wrapText="1"/>
    </xf>
    <xf numFmtId="0" fontId="0" fillId="9" borderId="113" xfId="0" applyFill="1" applyBorder="1" applyAlignment="1">
      <alignment horizontal="left" vertical="top" wrapText="1"/>
    </xf>
    <xf numFmtId="0" fontId="0" fillId="9" borderId="103" xfId="0" applyFill="1" applyBorder="1" applyAlignment="1">
      <alignment horizontal="left" vertical="top" wrapText="1"/>
    </xf>
    <xf numFmtId="0" fontId="66" fillId="9" borderId="78" xfId="0" applyFont="1" applyFill="1" applyBorder="1" applyAlignment="1">
      <alignment horizontal="left" vertical="top" wrapText="1"/>
    </xf>
    <xf numFmtId="0" fontId="12" fillId="0" borderId="62" xfId="0" applyFont="1" applyBorder="1" applyAlignment="1">
      <alignment horizontal="left" vertical="center" wrapText="1"/>
    </xf>
    <xf numFmtId="0" fontId="12" fillId="0" borderId="114" xfId="0" applyFont="1" applyBorder="1" applyAlignment="1">
      <alignment horizontal="left" vertical="center" wrapText="1"/>
    </xf>
    <xf numFmtId="0" fontId="12" fillId="0" borderId="93" xfId="0" applyFont="1" applyBorder="1" applyAlignment="1">
      <alignment horizontal="left" vertical="center" wrapText="1"/>
    </xf>
    <xf numFmtId="0" fontId="12" fillId="0" borderId="96" xfId="0" applyFont="1" applyBorder="1" applyAlignment="1">
      <alignment horizontal="left" vertical="center" wrapText="1"/>
    </xf>
    <xf numFmtId="0" fontId="12" fillId="0" borderId="0" xfId="0" applyFont="1" applyBorder="1" applyAlignment="1">
      <alignment horizontal="left" vertical="center" wrapText="1"/>
    </xf>
    <xf numFmtId="0" fontId="12" fillId="0" borderId="95" xfId="0" applyFont="1" applyBorder="1" applyAlignment="1">
      <alignment horizontal="left" vertical="center" wrapText="1"/>
    </xf>
    <xf numFmtId="0" fontId="12" fillId="0" borderId="115" xfId="0" applyFont="1" applyBorder="1" applyAlignment="1">
      <alignment horizontal="left" vertical="center" wrapText="1"/>
    </xf>
    <xf numFmtId="0" fontId="12" fillId="0" borderId="104" xfId="0" applyFont="1" applyBorder="1" applyAlignment="1">
      <alignment horizontal="left" vertical="center" wrapText="1"/>
    </xf>
    <xf numFmtId="0" fontId="12" fillId="0" borderId="116" xfId="0" applyFont="1" applyBorder="1" applyAlignment="1">
      <alignment horizontal="left" vertical="center" wrapText="1"/>
    </xf>
    <xf numFmtId="0" fontId="5" fillId="0" borderId="78" xfId="0" applyFont="1" applyFill="1" applyBorder="1" applyAlignment="1">
      <alignment horizontal="left" vertical="top" wrapText="1"/>
    </xf>
    <xf numFmtId="0" fontId="5" fillId="0" borderId="113" xfId="0" applyFont="1" applyFill="1" applyBorder="1" applyAlignment="1">
      <alignment horizontal="left" vertical="top" wrapText="1"/>
    </xf>
    <xf numFmtId="0" fontId="5" fillId="0" borderId="103" xfId="0" applyFont="1" applyFill="1" applyBorder="1" applyAlignment="1">
      <alignment horizontal="left" vertical="top" wrapText="1"/>
    </xf>
    <xf numFmtId="0" fontId="0" fillId="0" borderId="113" xfId="0" applyFill="1" applyBorder="1" applyAlignment="1">
      <alignment horizontal="left" vertical="top" wrapText="1"/>
    </xf>
    <xf numFmtId="0" fontId="0" fillId="0" borderId="103" xfId="0" applyFill="1" applyBorder="1" applyAlignment="1">
      <alignment horizontal="left" vertical="top" wrapText="1"/>
    </xf>
    <xf numFmtId="0" fontId="12" fillId="0" borderId="78" xfId="0" applyFont="1" applyBorder="1" applyAlignment="1">
      <alignment vertical="center" wrapText="1"/>
    </xf>
    <xf numFmtId="0" fontId="12" fillId="0" borderId="113" xfId="0" applyFont="1" applyBorder="1" applyAlignment="1">
      <alignment vertical="center" wrapText="1"/>
    </xf>
    <xf numFmtId="0" fontId="12" fillId="0" borderId="103" xfId="0" applyFont="1" applyBorder="1" applyAlignment="1">
      <alignment vertical="center" wrapText="1"/>
    </xf>
    <xf numFmtId="0" fontId="12" fillId="0" borderId="7" xfId="0" applyFont="1" applyBorder="1" applyAlignment="1">
      <alignment vertical="center" wrapText="1"/>
    </xf>
    <xf numFmtId="0" fontId="5" fillId="10" borderId="96" xfId="0" applyFont="1" applyFill="1" applyBorder="1" applyAlignment="1">
      <alignment horizontal="left" vertical="top" wrapText="1"/>
    </xf>
    <xf numFmtId="0" fontId="0" fillId="10" borderId="0" xfId="0" applyFill="1" applyAlignment="1">
      <alignment horizontal="left" vertical="top" wrapText="1"/>
    </xf>
    <xf numFmtId="0" fontId="0" fillId="10" borderId="95" xfId="0" applyFill="1" applyBorder="1" applyAlignment="1">
      <alignment horizontal="left" vertical="top" wrapText="1"/>
    </xf>
    <xf numFmtId="0" fontId="30" fillId="0" borderId="22" xfId="1" applyFont="1" applyBorder="1" applyAlignment="1">
      <alignment horizontal="center" vertical="center" wrapText="1"/>
    </xf>
    <xf numFmtId="2" fontId="18" fillId="0" borderId="15" xfId="1" applyNumberFormat="1" applyBorder="1" applyAlignment="1"/>
    <xf numFmtId="0" fontId="18" fillId="0" borderId="32" xfId="1" applyBorder="1" applyAlignment="1"/>
    <xf numFmtId="0" fontId="18" fillId="0" borderId="118" xfId="1" applyBorder="1" applyAlignment="1"/>
    <xf numFmtId="0" fontId="18" fillId="0" borderId="119" xfId="1" applyBorder="1" applyAlignment="1"/>
    <xf numFmtId="0" fontId="23" fillId="0" borderId="78" xfId="1" applyFont="1" applyBorder="1" applyAlignment="1">
      <alignment horizontal="center" vertical="center"/>
    </xf>
    <xf numFmtId="0" fontId="23" fillId="0" borderId="103" xfId="1" applyFont="1" applyBorder="1" applyAlignment="1">
      <alignment horizontal="center" vertical="center"/>
    </xf>
    <xf numFmtId="0" fontId="22" fillId="5" borderId="15" xfId="1" applyFont="1" applyFill="1" applyBorder="1" applyAlignment="1">
      <alignment horizontal="center"/>
    </xf>
    <xf numFmtId="0" fontId="24" fillId="0" borderId="15" xfId="1" applyFont="1" applyBorder="1" applyAlignment="1"/>
    <xf numFmtId="0" fontId="25" fillId="0" borderId="15" xfId="1" applyFont="1" applyBorder="1" applyAlignment="1">
      <alignment horizontal="left"/>
    </xf>
    <xf numFmtId="0" fontId="18" fillId="0" borderId="30" xfId="1" applyBorder="1" applyAlignment="1"/>
    <xf numFmtId="0" fontId="18" fillId="0" borderId="15" xfId="1" applyBorder="1" applyAlignment="1"/>
    <xf numFmtId="0" fontId="18" fillId="0" borderId="120" xfId="1" applyBorder="1" applyAlignment="1"/>
    <xf numFmtId="0" fontId="30" fillId="0" borderId="58" xfId="1" applyFont="1" applyBorder="1" applyAlignment="1">
      <alignment horizontal="left" vertical="center" wrapText="1"/>
    </xf>
    <xf numFmtId="0" fontId="30" fillId="0" borderId="59" xfId="1" applyFont="1" applyBorder="1" applyAlignment="1">
      <alignment horizontal="left" vertical="center" wrapText="1"/>
    </xf>
    <xf numFmtId="0" fontId="30" fillId="0" borderId="60" xfId="1" applyFont="1" applyBorder="1" applyAlignment="1">
      <alignment horizontal="left" vertical="center" wrapText="1"/>
    </xf>
    <xf numFmtId="0" fontId="12" fillId="0" borderId="6" xfId="0" applyFont="1" applyBorder="1" applyAlignment="1">
      <alignment horizontal="center" vertical="center" wrapText="1"/>
    </xf>
    <xf numFmtId="0" fontId="12" fillId="0" borderId="88" xfId="0" applyFont="1" applyBorder="1" applyAlignment="1">
      <alignment horizontal="center" vertical="center" wrapText="1"/>
    </xf>
    <xf numFmtId="0" fontId="12" fillId="0" borderId="51" xfId="0" applyFont="1" applyBorder="1" applyAlignment="1">
      <alignment horizontal="center" vertical="center" wrapText="1"/>
    </xf>
    <xf numFmtId="0" fontId="7" fillId="0" borderId="121" xfId="0" applyFont="1" applyBorder="1" applyAlignment="1">
      <alignment horizontal="left" vertical="center" wrapText="1"/>
    </xf>
    <xf numFmtId="0" fontId="23" fillId="0" borderId="113" xfId="1" applyFont="1" applyBorder="1" applyAlignment="1">
      <alignment horizontal="center" vertical="center"/>
    </xf>
    <xf numFmtId="0" fontId="62" fillId="0" borderId="78" xfId="0" applyFont="1" applyBorder="1" applyAlignment="1">
      <alignment horizontal="center" vertical="center" wrapText="1"/>
    </xf>
    <xf numFmtId="0" fontId="62" fillId="0" borderId="113" xfId="0" applyFont="1" applyBorder="1" applyAlignment="1">
      <alignment horizontal="center" vertical="center" wrapText="1"/>
    </xf>
    <xf numFmtId="0" fontId="62" fillId="0" borderId="103" xfId="0" applyFont="1" applyBorder="1" applyAlignment="1">
      <alignment horizontal="center" vertical="center" wrapText="1"/>
    </xf>
    <xf numFmtId="0" fontId="7" fillId="0" borderId="7" xfId="0" applyFont="1" applyBorder="1" applyAlignment="1">
      <alignment horizontal="left" vertical="top" wrapText="1"/>
    </xf>
    <xf numFmtId="0" fontId="7" fillId="0" borderId="7" xfId="0" applyFont="1"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13" xfId="0" applyBorder="1" applyAlignment="1">
      <alignment horizontal="left" vertical="center" wrapText="1"/>
    </xf>
    <xf numFmtId="0" fontId="0" fillId="0" borderId="2" xfId="0" applyBorder="1" applyAlignment="1">
      <alignment vertical="center" wrapText="1"/>
    </xf>
    <xf numFmtId="0" fontId="0" fillId="0" borderId="1" xfId="0" applyBorder="1" applyAlignment="1">
      <alignment vertical="center" wrapText="1"/>
    </xf>
    <xf numFmtId="0" fontId="0" fillId="0" borderId="13" xfId="0" applyBorder="1" applyAlignment="1">
      <alignment vertical="center" wrapText="1"/>
    </xf>
    <xf numFmtId="0" fontId="30" fillId="0" borderId="62" xfId="0" applyFont="1" applyFill="1" applyBorder="1" applyAlignment="1">
      <alignment horizontal="left" vertical="top" wrapText="1"/>
    </xf>
    <xf numFmtId="0" fontId="30" fillId="0" borderId="114" xfId="0" applyFont="1" applyFill="1" applyBorder="1" applyAlignment="1">
      <alignment horizontal="left" vertical="top" wrapText="1"/>
    </xf>
    <xf numFmtId="0" fontId="30" fillId="0" borderId="93" xfId="0" applyFont="1" applyFill="1" applyBorder="1" applyAlignment="1">
      <alignment horizontal="left" vertical="top" wrapText="1"/>
    </xf>
    <xf numFmtId="0" fontId="30" fillId="0" borderId="115" xfId="0" applyFont="1" applyFill="1" applyBorder="1" applyAlignment="1">
      <alignment horizontal="left" vertical="top" wrapText="1"/>
    </xf>
    <xf numFmtId="0" fontId="30" fillId="0" borderId="104" xfId="0" applyFont="1" applyFill="1" applyBorder="1" applyAlignment="1">
      <alignment horizontal="left" vertical="top" wrapText="1"/>
    </xf>
    <xf numFmtId="0" fontId="30" fillId="0" borderId="116" xfId="0" applyFont="1" applyFill="1" applyBorder="1" applyAlignment="1">
      <alignment horizontal="left" vertical="top" wrapText="1"/>
    </xf>
    <xf numFmtId="0" fontId="7" fillId="0" borderId="78" xfId="0" applyFont="1" applyBorder="1" applyAlignment="1">
      <alignment horizontal="center" vertical="center" wrapText="1"/>
    </xf>
    <xf numFmtId="0" fontId="7" fillId="0" borderId="113" xfId="0" applyFont="1" applyBorder="1" applyAlignment="1">
      <alignment horizontal="center" vertical="center" wrapText="1"/>
    </xf>
    <xf numFmtId="0" fontId="7" fillId="0" borderId="103" xfId="0" applyFont="1" applyBorder="1" applyAlignment="1">
      <alignment horizontal="center" vertical="center" wrapText="1"/>
    </xf>
    <xf numFmtId="0" fontId="12" fillId="3" borderId="1" xfId="0" applyFont="1" applyFill="1" applyBorder="1" applyAlignment="1"/>
    <xf numFmtId="0" fontId="2" fillId="0" borderId="2" xfId="0" applyFont="1" applyBorder="1" applyAlignment="1"/>
    <xf numFmtId="0" fontId="2" fillId="0" borderId="1" xfId="0" applyFont="1" applyBorder="1" applyAlignment="1"/>
    <xf numFmtId="0" fontId="30" fillId="0" borderId="7" xfId="0" applyFont="1" applyBorder="1" applyAlignment="1">
      <alignment horizontal="left" vertical="top" wrapText="1"/>
    </xf>
    <xf numFmtId="0" fontId="26" fillId="0" borderId="7" xfId="0" applyFont="1" applyBorder="1" applyAlignment="1">
      <alignment horizontal="left" vertical="top" wrapText="1"/>
    </xf>
    <xf numFmtId="0" fontId="28" fillId="0" borderId="7" xfId="1" applyFont="1" applyBorder="1" applyAlignment="1">
      <alignment horizontal="center" vertical="center" wrapText="1"/>
    </xf>
    <xf numFmtId="0" fontId="28" fillId="0" borderId="22" xfId="1" applyFont="1" applyBorder="1" applyAlignment="1">
      <alignment horizontal="center" vertical="center" wrapText="1"/>
    </xf>
    <xf numFmtId="0" fontId="28" fillId="0" borderId="21" xfId="1" applyFont="1" applyBorder="1" applyAlignment="1">
      <alignment horizontal="center" vertical="center" wrapText="1"/>
    </xf>
    <xf numFmtId="0" fontId="30" fillId="0" borderId="22" xfId="1" applyFont="1" applyBorder="1" applyAlignment="1">
      <alignment horizontal="left" vertical="center" wrapText="1"/>
    </xf>
    <xf numFmtId="0" fontId="30" fillId="0" borderId="22" xfId="1" applyFont="1" applyBorder="1" applyAlignment="1">
      <alignment horizontal="center" vertical="center"/>
    </xf>
    <xf numFmtId="0" fontId="23" fillId="0" borderId="22" xfId="1" applyFont="1" applyBorder="1" applyAlignment="1">
      <alignment horizontal="center" vertical="center"/>
    </xf>
    <xf numFmtId="0" fontId="7" fillId="0" borderId="78" xfId="0" applyFont="1" applyFill="1" applyBorder="1" applyAlignment="1">
      <alignment horizontal="left" vertical="center" wrapText="1"/>
    </xf>
    <xf numFmtId="0" fontId="7" fillId="0" borderId="113" xfId="0" applyFont="1" applyFill="1" applyBorder="1" applyAlignment="1">
      <alignment horizontal="left" vertical="center" wrapText="1"/>
    </xf>
    <xf numFmtId="0" fontId="7" fillId="0" borderId="103" xfId="0" applyFont="1" applyFill="1" applyBorder="1" applyAlignment="1">
      <alignment horizontal="left" vertical="center" wrapText="1"/>
    </xf>
    <xf numFmtId="0" fontId="12" fillId="0" borderId="0" xfId="0" applyFont="1" applyBorder="1" applyAlignment="1">
      <alignment horizontal="center" vertical="center" wrapText="1"/>
    </xf>
    <xf numFmtId="0" fontId="22" fillId="5" borderId="122" xfId="1" applyFont="1" applyFill="1" applyBorder="1" applyAlignment="1">
      <alignment horizontal="center"/>
    </xf>
    <xf numFmtId="0" fontId="22" fillId="5" borderId="123" xfId="1" applyFont="1" applyFill="1" applyBorder="1" applyAlignment="1">
      <alignment horizontal="center"/>
    </xf>
    <xf numFmtId="2" fontId="18" fillId="0" borderId="17" xfId="1" applyNumberFormat="1" applyFont="1" applyBorder="1" applyAlignment="1">
      <alignment horizontal="right"/>
    </xf>
    <xf numFmtId="2" fontId="18" fillId="0" borderId="19" xfId="1" applyNumberFormat="1" applyFont="1" applyBorder="1" applyAlignment="1">
      <alignment horizontal="right"/>
    </xf>
    <xf numFmtId="0" fontId="25" fillId="0" borderId="33" xfId="1" applyFont="1" applyBorder="1" applyAlignment="1">
      <alignment horizontal="left" vertical="center" wrapText="1"/>
    </xf>
    <xf numFmtId="0" fontId="25" fillId="0" borderId="34" xfId="1" applyFont="1" applyBorder="1" applyAlignment="1">
      <alignment horizontal="left" vertical="center" wrapText="1"/>
    </xf>
    <xf numFmtId="0" fontId="25" fillId="0" borderId="35" xfId="1" applyFont="1" applyBorder="1" applyAlignment="1">
      <alignment horizontal="left" vertical="center" wrapText="1"/>
    </xf>
    <xf numFmtId="0" fontId="23" fillId="0" borderId="7" xfId="1" applyFont="1" applyBorder="1" applyAlignment="1">
      <alignment horizontal="center" vertical="center"/>
    </xf>
    <xf numFmtId="0" fontId="30" fillId="0" borderId="22" xfId="1" applyFont="1" applyBorder="1" applyAlignment="1">
      <alignment horizontal="left" vertical="center"/>
    </xf>
    <xf numFmtId="0" fontId="28" fillId="0" borderId="55" xfId="1" applyFont="1" applyBorder="1" applyAlignment="1">
      <alignment horizontal="center" vertical="center" wrapText="1"/>
    </xf>
    <xf numFmtId="0" fontId="28" fillId="0" borderId="124" xfId="1" applyFont="1" applyBorder="1" applyAlignment="1">
      <alignment horizontal="center" vertical="center" wrapText="1"/>
    </xf>
    <xf numFmtId="0" fontId="28" fillId="0" borderId="108" xfId="1" applyFont="1" applyBorder="1" applyAlignment="1">
      <alignment horizontal="center" vertical="center" wrapText="1"/>
    </xf>
    <xf numFmtId="0" fontId="28" fillId="0" borderId="28" xfId="1" applyFont="1" applyBorder="1" applyAlignment="1">
      <alignment horizontal="center" vertical="center" wrapText="1"/>
    </xf>
    <xf numFmtId="0" fontId="28" fillId="0" borderId="0" xfId="1" applyFont="1" applyBorder="1" applyAlignment="1">
      <alignment horizontal="center" vertical="center" wrapText="1"/>
    </xf>
    <xf numFmtId="0" fontId="28" fillId="0" borderId="125" xfId="1" applyFont="1" applyBorder="1" applyAlignment="1">
      <alignment horizontal="center" vertical="center" wrapText="1"/>
    </xf>
    <xf numFmtId="0" fontId="28" fillId="0" borderId="61" xfId="1" applyFont="1" applyBorder="1" applyAlignment="1">
      <alignment horizontal="center" vertical="center" wrapText="1"/>
    </xf>
    <xf numFmtId="0" fontId="28" fillId="0" borderId="126" xfId="1" applyFont="1" applyBorder="1" applyAlignment="1">
      <alignment horizontal="center" vertical="center" wrapText="1"/>
    </xf>
    <xf numFmtId="0" fontId="28" fillId="0" borderId="127" xfId="1" applyFont="1" applyBorder="1" applyAlignment="1">
      <alignment horizontal="center" vertical="center" wrapText="1"/>
    </xf>
    <xf numFmtId="0" fontId="10" fillId="0" borderId="78" xfId="0" applyFont="1" applyBorder="1" applyAlignment="1">
      <alignment horizontal="center"/>
    </xf>
    <xf numFmtId="0" fontId="10" fillId="0" borderId="113" xfId="0" applyFont="1" applyBorder="1" applyAlignment="1">
      <alignment horizontal="center"/>
    </xf>
    <xf numFmtId="0" fontId="10" fillId="0" borderId="103" xfId="0" applyFont="1" applyBorder="1" applyAlignment="1">
      <alignment horizontal="center"/>
    </xf>
    <xf numFmtId="0" fontId="2" fillId="0" borderId="13" xfId="0" applyFont="1" applyBorder="1" applyAlignment="1"/>
    <xf numFmtId="0" fontId="14" fillId="0" borderId="2" xfId="0" applyFont="1" applyBorder="1" applyAlignment="1">
      <alignment horizontal="left"/>
    </xf>
    <xf numFmtId="0" fontId="14" fillId="0" borderId="1" xfId="0" applyFont="1" applyBorder="1" applyAlignment="1">
      <alignment horizontal="left"/>
    </xf>
    <xf numFmtId="0" fontId="14" fillId="0" borderId="13" xfId="0" applyFont="1" applyBorder="1" applyAlignment="1">
      <alignment horizontal="left"/>
    </xf>
    <xf numFmtId="0" fontId="13" fillId="0" borderId="15" xfId="1" applyFont="1" applyBorder="1" applyAlignment="1"/>
    <xf numFmtId="0" fontId="18" fillId="0" borderId="17" xfId="1" applyFont="1" applyBorder="1" applyAlignment="1">
      <alignment horizontal="left"/>
    </xf>
    <xf numFmtId="0" fontId="18" fillId="0" borderId="18" xfId="1" applyFont="1" applyBorder="1" applyAlignment="1">
      <alignment horizontal="left"/>
    </xf>
    <xf numFmtId="0" fontId="18" fillId="0" borderId="19" xfId="1" applyFont="1" applyBorder="1" applyAlignment="1">
      <alignment horizontal="left"/>
    </xf>
    <xf numFmtId="0" fontId="23" fillId="0" borderId="55" xfId="1" applyFont="1" applyBorder="1" applyAlignment="1">
      <alignment horizontal="center" vertical="center"/>
    </xf>
    <xf numFmtId="0" fontId="23" fillId="0" borderId="124" xfId="1" applyFont="1" applyBorder="1" applyAlignment="1">
      <alignment horizontal="center" vertical="center"/>
    </xf>
    <xf numFmtId="0" fontId="23" fillId="0" borderId="108" xfId="1" applyFont="1" applyBorder="1" applyAlignment="1">
      <alignment horizontal="center" vertical="center"/>
    </xf>
    <xf numFmtId="0" fontId="12" fillId="0" borderId="7" xfId="1" applyFont="1" applyBorder="1" applyAlignment="1">
      <alignment horizontal="center" vertical="center" wrapText="1"/>
    </xf>
    <xf numFmtId="0" fontId="23" fillId="0" borderId="21" xfId="1" applyFont="1" applyBorder="1" applyAlignment="1">
      <alignment horizontal="center" vertical="center"/>
    </xf>
    <xf numFmtId="0" fontId="30" fillId="0" borderId="7" xfId="0" applyFont="1" applyBorder="1" applyAlignment="1">
      <alignment horizontal="left" vertical="center" wrapText="1"/>
    </xf>
    <xf numFmtId="0" fontId="0" fillId="0" borderId="7" xfId="0" applyBorder="1" applyAlignment="1">
      <alignment vertical="center"/>
    </xf>
    <xf numFmtId="0" fontId="12" fillId="0" borderId="7" xfId="0" applyFont="1" applyBorder="1" applyAlignment="1">
      <alignment vertical="top" wrapText="1"/>
    </xf>
    <xf numFmtId="0" fontId="0" fillId="0" borderId="7" xfId="0" applyBorder="1" applyAlignment="1">
      <alignment vertical="top" wrapText="1"/>
    </xf>
    <xf numFmtId="1" fontId="12" fillId="0" borderId="7" xfId="0" applyNumberFormat="1" applyFont="1" applyBorder="1" applyAlignment="1">
      <alignment horizontal="center" vertical="center"/>
    </xf>
    <xf numFmtId="0" fontId="0" fillId="0" borderId="7" xfId="0" applyBorder="1" applyAlignment="1">
      <alignment horizontal="center" vertical="center"/>
    </xf>
    <xf numFmtId="0" fontId="12" fillId="0" borderId="7" xfId="0" applyFont="1" applyBorder="1" applyAlignment="1">
      <alignment horizontal="center" vertical="center"/>
    </xf>
    <xf numFmtId="0" fontId="0" fillId="0" borderId="7" xfId="0" applyFont="1" applyBorder="1" applyAlignment="1">
      <alignment horizontal="center" vertical="center"/>
    </xf>
    <xf numFmtId="0" fontId="23" fillId="0" borderId="58" xfId="1" applyFont="1" applyBorder="1" applyAlignment="1">
      <alignment horizontal="center" vertical="center"/>
    </xf>
    <xf numFmtId="0" fontId="23" fillId="0" borderId="59" xfId="1" applyFont="1" applyBorder="1" applyAlignment="1">
      <alignment horizontal="center" vertical="center"/>
    </xf>
    <xf numFmtId="0" fontId="23" fillId="0" borderId="60" xfId="1" applyFont="1" applyBorder="1" applyAlignment="1">
      <alignment horizontal="center" vertical="center"/>
    </xf>
    <xf numFmtId="0" fontId="28" fillId="0" borderId="22" xfId="1" applyFont="1" applyBorder="1" applyAlignment="1">
      <alignment vertical="center" wrapText="1"/>
    </xf>
    <xf numFmtId="0" fontId="28" fillId="0" borderId="62" xfId="1" applyFont="1" applyBorder="1" applyAlignment="1">
      <alignment horizontal="center" vertical="center" wrapText="1"/>
    </xf>
    <xf numFmtId="0" fontId="28" fillId="0" borderId="114" xfId="1" applyFont="1" applyBorder="1" applyAlignment="1">
      <alignment horizontal="center" vertical="center" wrapText="1"/>
    </xf>
    <xf numFmtId="0" fontId="28" fillId="0" borderId="93" xfId="1" applyFont="1" applyBorder="1" applyAlignment="1">
      <alignment horizontal="center" vertical="center" wrapText="1"/>
    </xf>
    <xf numFmtId="0" fontId="28" fillId="0" borderId="96" xfId="1" applyFont="1" applyBorder="1" applyAlignment="1">
      <alignment horizontal="center" vertical="center" wrapText="1"/>
    </xf>
    <xf numFmtId="0" fontId="28" fillId="0" borderId="95" xfId="1" applyFont="1" applyBorder="1" applyAlignment="1">
      <alignment horizontal="center" vertical="center" wrapText="1"/>
    </xf>
    <xf numFmtId="0" fontId="30" fillId="0" borderId="128" xfId="1" applyFont="1" applyBorder="1" applyAlignment="1">
      <alignment horizontal="left" vertical="center" wrapText="1"/>
    </xf>
    <xf numFmtId="0" fontId="30" fillId="0" borderId="112" xfId="1" applyFont="1" applyBorder="1" applyAlignment="1">
      <alignment horizontal="left" vertical="center" wrapText="1"/>
    </xf>
    <xf numFmtId="0" fontId="12" fillId="0" borderId="113" xfId="0" applyFont="1" applyBorder="1" applyAlignment="1">
      <alignment horizontal="center" vertical="center" wrapText="1"/>
    </xf>
    <xf numFmtId="0" fontId="23" fillId="0" borderId="129" xfId="1" applyFont="1" applyBorder="1" applyAlignment="1">
      <alignment horizontal="center" vertical="center"/>
    </xf>
    <xf numFmtId="0" fontId="28" fillId="0" borderId="7" xfId="1" applyFont="1" applyBorder="1" applyAlignment="1">
      <alignment horizontal="left" vertical="center" wrapText="1"/>
    </xf>
    <xf numFmtId="0" fontId="32" fillId="0" borderId="128" xfId="1" applyFont="1" applyBorder="1" applyAlignment="1">
      <alignment horizontal="left" vertical="center" wrapText="1"/>
    </xf>
    <xf numFmtId="0" fontId="32" fillId="0" borderId="112" xfId="1" applyFont="1" applyBorder="1" applyAlignment="1">
      <alignment horizontal="left" vertical="center" wrapText="1"/>
    </xf>
    <xf numFmtId="0" fontId="28" fillId="0" borderId="6" xfId="1" applyFont="1" applyBorder="1" applyAlignment="1">
      <alignment horizontal="center" vertical="center" wrapText="1"/>
    </xf>
    <xf numFmtId="0" fontId="28" fillId="0" borderId="88" xfId="1" applyFont="1" applyBorder="1" applyAlignment="1">
      <alignment horizontal="center" vertical="center" wrapText="1"/>
    </xf>
    <xf numFmtId="0" fontId="28" fillId="0" borderId="51" xfId="1" applyFont="1" applyBorder="1" applyAlignment="1">
      <alignment horizontal="center" vertical="center" wrapText="1"/>
    </xf>
    <xf numFmtId="0" fontId="12" fillId="0" borderId="78" xfId="0" applyFont="1" applyBorder="1" applyAlignment="1">
      <alignment horizontal="left" vertical="top" wrapText="1"/>
    </xf>
    <xf numFmtId="0" fontId="12" fillId="0" borderId="113" xfId="0" applyFont="1" applyBorder="1" applyAlignment="1">
      <alignment horizontal="left" vertical="top" wrapText="1"/>
    </xf>
    <xf numFmtId="0" fontId="12" fillId="0" borderId="103" xfId="0" applyFont="1" applyBorder="1" applyAlignment="1">
      <alignment horizontal="left" vertical="top" wrapText="1"/>
    </xf>
    <xf numFmtId="0" fontId="28" fillId="0" borderId="78" xfId="1" applyFont="1" applyBorder="1" applyAlignment="1">
      <alignment horizontal="left" vertical="center" wrapText="1"/>
    </xf>
    <xf numFmtId="0" fontId="28" fillId="0" borderId="113" xfId="1" applyFont="1" applyBorder="1" applyAlignment="1">
      <alignment horizontal="left" vertical="center" wrapText="1"/>
    </xf>
    <xf numFmtId="0" fontId="28" fillId="0" borderId="103" xfId="1" applyFont="1" applyBorder="1" applyAlignment="1">
      <alignment horizontal="left" vertical="center" wrapText="1"/>
    </xf>
    <xf numFmtId="0" fontId="38" fillId="0" borderId="78" xfId="0" applyFont="1" applyBorder="1" applyAlignment="1">
      <alignment horizontal="left" vertical="top" wrapText="1"/>
    </xf>
    <xf numFmtId="0" fontId="38" fillId="0" borderId="113" xfId="0" applyFont="1" applyBorder="1" applyAlignment="1">
      <alignment horizontal="left" vertical="top" wrapText="1"/>
    </xf>
    <xf numFmtId="0" fontId="38" fillId="0" borderId="103" xfId="0" applyFont="1" applyBorder="1" applyAlignment="1">
      <alignment horizontal="left" vertical="top" wrapText="1"/>
    </xf>
    <xf numFmtId="0" fontId="12" fillId="3" borderId="13" xfId="0" applyFont="1" applyFill="1" applyBorder="1" applyAlignment="1"/>
    <xf numFmtId="49" fontId="10" fillId="0" borderId="6" xfId="0" applyNumberFormat="1" applyFont="1" applyBorder="1" applyAlignment="1">
      <alignment horizontal="center" vertical="center"/>
    </xf>
    <xf numFmtId="49" fontId="10" fillId="0" borderId="88" xfId="0" applyNumberFormat="1" applyFont="1" applyBorder="1" applyAlignment="1">
      <alignment horizontal="center" vertical="center"/>
    </xf>
    <xf numFmtId="49" fontId="10" fillId="0" borderId="51" xfId="0" applyNumberFormat="1" applyFont="1" applyBorder="1" applyAlignment="1">
      <alignment horizontal="center" vertical="center"/>
    </xf>
    <xf numFmtId="0" fontId="12" fillId="0" borderId="6" xfId="0" applyFont="1" applyFill="1" applyBorder="1" applyAlignment="1">
      <alignment horizontal="left" vertical="center" wrapText="1"/>
    </xf>
    <xf numFmtId="0" fontId="12" fillId="0" borderId="88" xfId="0" applyFont="1" applyFill="1" applyBorder="1" applyAlignment="1">
      <alignment horizontal="left" vertical="center" wrapText="1"/>
    </xf>
    <xf numFmtId="0" fontId="12" fillId="0" borderId="51" xfId="0" applyFont="1" applyFill="1" applyBorder="1" applyAlignment="1">
      <alignment horizontal="left" vertical="center" wrapText="1"/>
    </xf>
    <xf numFmtId="0" fontId="12" fillId="0" borderId="88" xfId="0" applyFont="1" applyBorder="1" applyAlignment="1">
      <alignment horizontal="center" vertical="center"/>
    </xf>
    <xf numFmtId="0" fontId="12" fillId="0" borderId="51" xfId="0" applyFont="1" applyBorder="1" applyAlignment="1">
      <alignment horizontal="center" vertical="center"/>
    </xf>
    <xf numFmtId="0" fontId="10" fillId="0" borderId="78" xfId="0" applyFont="1" applyBorder="1" applyAlignment="1">
      <alignment horizontal="left" vertical="center" wrapText="1"/>
    </xf>
    <xf numFmtId="0" fontId="10" fillId="0" borderId="113" xfId="0" applyFont="1" applyBorder="1" applyAlignment="1">
      <alignment horizontal="left" vertical="center" wrapText="1"/>
    </xf>
    <xf numFmtId="0" fontId="10" fillId="0" borderId="103" xfId="0" applyFont="1" applyBorder="1" applyAlignment="1">
      <alignment horizontal="left" vertical="center" wrapText="1"/>
    </xf>
    <xf numFmtId="49" fontId="10" fillId="0" borderId="7" xfId="0" applyNumberFormat="1" applyFont="1" applyBorder="1" applyAlignment="1">
      <alignment horizontal="center" vertical="center"/>
    </xf>
    <xf numFmtId="0" fontId="12" fillId="0" borderId="6" xfId="0" applyFont="1" applyFill="1" applyBorder="1" applyAlignment="1">
      <alignment horizontal="center" vertical="center"/>
    </xf>
    <xf numFmtId="0" fontId="12" fillId="0" borderId="88" xfId="0" applyFont="1" applyFill="1" applyBorder="1" applyAlignment="1">
      <alignment horizontal="center" vertical="center"/>
    </xf>
    <xf numFmtId="0" fontId="12" fillId="0" borderId="51"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6" xfId="0" applyFont="1" applyBorder="1" applyAlignment="1">
      <alignment horizontal="center" vertical="center"/>
    </xf>
    <xf numFmtId="0" fontId="10" fillId="3" borderId="78" xfId="0" applyFont="1" applyFill="1" applyBorder="1" applyAlignment="1">
      <alignment horizontal="center"/>
    </xf>
    <xf numFmtId="0" fontId="10" fillId="3" borderId="103" xfId="0" applyFont="1" applyFill="1" applyBorder="1" applyAlignment="1">
      <alignment horizontal="center"/>
    </xf>
    <xf numFmtId="16" fontId="10" fillId="0" borderId="6" xfId="0" applyNumberFormat="1" applyFont="1" applyBorder="1" applyAlignment="1">
      <alignment horizontal="center" vertical="center"/>
    </xf>
    <xf numFmtId="16" fontId="10" fillId="0" borderId="88" xfId="0" applyNumberFormat="1" applyFont="1" applyBorder="1" applyAlignment="1">
      <alignment horizontal="center" vertical="center"/>
    </xf>
    <xf numFmtId="16" fontId="10" fillId="0" borderId="51" xfId="0" applyNumberFormat="1" applyFont="1" applyBorder="1" applyAlignment="1">
      <alignment horizontal="center" vertical="center"/>
    </xf>
    <xf numFmtId="0" fontId="14" fillId="0" borderId="62" xfId="0" applyFont="1" applyBorder="1" applyAlignment="1">
      <alignment horizontal="left" vertical="center" wrapText="1"/>
    </xf>
    <xf numFmtId="0" fontId="14" fillId="0" borderId="114" xfId="0" applyFont="1" applyBorder="1" applyAlignment="1">
      <alignment horizontal="left" vertical="center" wrapText="1"/>
    </xf>
    <xf numFmtId="0" fontId="14" fillId="0" borderId="93" xfId="0" applyFont="1" applyBorder="1" applyAlignment="1">
      <alignment horizontal="left" vertical="center" wrapText="1"/>
    </xf>
    <xf numFmtId="0" fontId="14" fillId="0" borderId="96" xfId="0" applyFont="1" applyBorder="1" applyAlignment="1">
      <alignment horizontal="left" vertical="center" wrapText="1"/>
    </xf>
    <xf numFmtId="0" fontId="14" fillId="0" borderId="0" xfId="0" applyFont="1" applyBorder="1" applyAlignment="1">
      <alignment horizontal="left" vertical="center" wrapText="1"/>
    </xf>
    <xf numFmtId="0" fontId="14" fillId="0" borderId="95" xfId="0" applyFont="1" applyBorder="1" applyAlignment="1">
      <alignment horizontal="left" vertical="center" wrapText="1"/>
    </xf>
    <xf numFmtId="0" fontId="14" fillId="0" borderId="115" xfId="0" applyFont="1" applyBorder="1" applyAlignment="1">
      <alignment horizontal="left" vertical="center" wrapText="1"/>
    </xf>
    <xf numFmtId="0" fontId="14" fillId="0" borderId="104" xfId="0" applyFont="1" applyBorder="1" applyAlignment="1">
      <alignment horizontal="left" vertical="center" wrapText="1"/>
    </xf>
    <xf numFmtId="0" fontId="14" fillId="0" borderId="116" xfId="0" applyFont="1" applyBorder="1" applyAlignment="1">
      <alignment horizontal="left" vertical="center" wrapText="1"/>
    </xf>
    <xf numFmtId="0" fontId="7" fillId="0" borderId="62" xfId="0" applyFont="1" applyBorder="1" applyAlignment="1">
      <alignment horizontal="left" vertical="center" wrapText="1"/>
    </xf>
    <xf numFmtId="0" fontId="7" fillId="0" borderId="114" xfId="0" applyFont="1" applyBorder="1" applyAlignment="1">
      <alignment horizontal="left" vertical="center" wrapText="1"/>
    </xf>
    <xf numFmtId="0" fontId="7" fillId="0" borderId="93" xfId="0" applyFont="1" applyBorder="1" applyAlignment="1">
      <alignment horizontal="left" vertical="center" wrapText="1"/>
    </xf>
    <xf numFmtId="0" fontId="7" fillId="0" borderId="96"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95" xfId="0" applyFont="1" applyFill="1" applyBorder="1" applyAlignment="1">
      <alignment horizontal="left" vertical="top" wrapText="1"/>
    </xf>
    <xf numFmtId="0" fontId="7" fillId="0" borderId="115" xfId="0" applyFont="1" applyFill="1" applyBorder="1" applyAlignment="1">
      <alignment horizontal="left" vertical="top" wrapText="1"/>
    </xf>
    <xf numFmtId="0" fontId="5" fillId="0" borderId="104" xfId="0" applyFont="1" applyFill="1" applyBorder="1" applyAlignment="1">
      <alignment horizontal="left" vertical="top" wrapText="1"/>
    </xf>
    <xf numFmtId="0" fontId="5" fillId="0" borderId="116" xfId="0" applyFont="1" applyFill="1" applyBorder="1" applyAlignment="1">
      <alignment horizontal="left" vertical="top" wrapText="1"/>
    </xf>
    <xf numFmtId="0" fontId="14" fillId="0" borderId="7" xfId="0" applyFont="1" applyBorder="1" applyAlignment="1">
      <alignment horizontal="left" vertical="center" wrapText="1"/>
    </xf>
    <xf numFmtId="0" fontId="7" fillId="0" borderId="2" xfId="0" applyFont="1" applyBorder="1" applyAlignment="1">
      <alignment horizontal="left" vertical="center" wrapText="1"/>
    </xf>
    <xf numFmtId="0" fontId="0" fillId="0" borderId="2" xfId="0" applyBorder="1" applyAlignment="1">
      <alignment horizontal="left"/>
    </xf>
    <xf numFmtId="0" fontId="0" fillId="0" borderId="1" xfId="0" applyBorder="1" applyAlignment="1">
      <alignment horizontal="left"/>
    </xf>
    <xf numFmtId="0" fontId="10" fillId="0" borderId="74" xfId="0" applyFont="1" applyBorder="1" applyAlignment="1">
      <alignment horizontal="center"/>
    </xf>
    <xf numFmtId="0" fontId="12" fillId="0" borderId="78" xfId="0" applyFont="1" applyBorder="1" applyAlignment="1">
      <alignment horizontal="right"/>
    </xf>
    <xf numFmtId="0" fontId="12" fillId="0" borderId="103" xfId="0" applyFont="1" applyBorder="1" applyAlignment="1">
      <alignment horizontal="right"/>
    </xf>
    <xf numFmtId="0" fontId="43" fillId="0" borderId="7" xfId="0" applyFont="1" applyBorder="1" applyAlignment="1">
      <alignment horizontal="center" vertical="center" wrapText="1" shrinkToFit="1"/>
    </xf>
    <xf numFmtId="0" fontId="43" fillId="0" borderId="62" xfId="0" applyFont="1" applyBorder="1" applyAlignment="1">
      <alignment horizontal="center" vertical="center" wrapText="1" shrinkToFit="1"/>
    </xf>
    <xf numFmtId="0" fontId="43" fillId="0" borderId="114" xfId="0" applyFont="1" applyBorder="1" applyAlignment="1">
      <alignment horizontal="center" vertical="center" wrapText="1" shrinkToFit="1"/>
    </xf>
    <xf numFmtId="0" fontId="43" fillId="0" borderId="93" xfId="0" applyFont="1" applyBorder="1" applyAlignment="1">
      <alignment horizontal="center" vertical="center" wrapText="1" shrinkToFit="1"/>
    </xf>
    <xf numFmtId="0" fontId="43" fillId="0" borderId="115" xfId="0" applyFont="1" applyBorder="1" applyAlignment="1">
      <alignment horizontal="center" vertical="center" wrapText="1" shrinkToFit="1"/>
    </xf>
    <xf numFmtId="0" fontId="43" fillId="0" borderId="104" xfId="0" applyFont="1" applyBorder="1" applyAlignment="1">
      <alignment horizontal="center" vertical="center" wrapText="1" shrinkToFit="1"/>
    </xf>
    <xf numFmtId="0" fontId="43" fillId="0" borderId="116" xfId="0" applyFont="1" applyBorder="1" applyAlignment="1">
      <alignment horizontal="center" vertical="center" wrapText="1" shrinkToFit="1"/>
    </xf>
    <xf numFmtId="0" fontId="43" fillId="0" borderId="78" xfId="0" applyFont="1" applyBorder="1" applyAlignment="1">
      <alignment shrinkToFit="1"/>
    </xf>
    <xf numFmtId="0" fontId="43" fillId="0" borderId="113" xfId="0" applyFont="1" applyBorder="1" applyAlignment="1">
      <alignment shrinkToFit="1"/>
    </xf>
    <xf numFmtId="0" fontId="43" fillId="0" borderId="103" xfId="0" applyFont="1" applyBorder="1" applyAlignment="1">
      <alignment shrinkToFit="1"/>
    </xf>
    <xf numFmtId="0" fontId="43" fillId="0" borderId="62" xfId="0" applyFont="1" applyBorder="1" applyAlignment="1">
      <alignment horizontal="center" vertical="center" shrinkToFit="1"/>
    </xf>
    <xf numFmtId="0" fontId="43" fillId="0" borderId="114" xfId="0" applyFont="1" applyBorder="1" applyAlignment="1">
      <alignment horizontal="center" vertical="center" shrinkToFit="1"/>
    </xf>
    <xf numFmtId="0" fontId="43" fillId="0" borderId="93" xfId="0" applyFont="1" applyBorder="1" applyAlignment="1">
      <alignment horizontal="center" vertical="center" shrinkToFit="1"/>
    </xf>
    <xf numFmtId="0" fontId="43" fillId="0" borderId="115" xfId="0" applyFont="1" applyBorder="1" applyAlignment="1">
      <alignment horizontal="center" vertical="center" shrinkToFit="1"/>
    </xf>
    <xf numFmtId="0" fontId="43" fillId="0" borderId="104" xfId="0" applyFont="1" applyBorder="1" applyAlignment="1">
      <alignment horizontal="center" vertical="center" shrinkToFit="1"/>
    </xf>
    <xf numFmtId="0" fontId="43" fillId="0" borderId="116" xfId="0" applyFont="1" applyBorder="1" applyAlignment="1">
      <alignment horizontal="center" vertical="center" shrinkToFit="1"/>
    </xf>
    <xf numFmtId="0" fontId="43" fillId="0" borderId="96" xfId="0" applyFont="1" applyBorder="1" applyAlignment="1">
      <alignment horizontal="center" vertical="center" wrapText="1" shrinkToFit="1"/>
    </xf>
    <xf numFmtId="0" fontId="43" fillId="0" borderId="0" xfId="0" applyFont="1" applyBorder="1" applyAlignment="1">
      <alignment horizontal="center" vertical="center" wrapText="1" shrinkToFit="1"/>
    </xf>
    <xf numFmtId="0" fontId="43" fillId="0" borderId="95" xfId="0" applyFont="1" applyBorder="1" applyAlignment="1">
      <alignment horizontal="center" vertical="center" wrapText="1" shrinkToFit="1"/>
    </xf>
    <xf numFmtId="0" fontId="43" fillId="0" borderId="78" xfId="0" applyFont="1" applyBorder="1" applyAlignment="1">
      <alignment horizontal="left" shrinkToFit="1"/>
    </xf>
    <xf numFmtId="0" fontId="43" fillId="0" borderId="113" xfId="0" applyFont="1" applyBorder="1" applyAlignment="1">
      <alignment horizontal="left" shrinkToFit="1"/>
    </xf>
    <xf numFmtId="0" fontId="43" fillId="0" borderId="103" xfId="0" applyFont="1" applyBorder="1" applyAlignment="1">
      <alignment horizontal="left" shrinkToFit="1"/>
    </xf>
    <xf numFmtId="0" fontId="11" fillId="3" borderId="1" xfId="0" applyFont="1" applyFill="1" applyBorder="1" applyAlignment="1">
      <alignment horizontal="center"/>
    </xf>
    <xf numFmtId="0" fontId="0" fillId="0" borderId="2" xfId="0" applyBorder="1" applyAlignment="1">
      <alignment horizontal="left" wrapText="1"/>
    </xf>
    <xf numFmtId="0" fontId="0" fillId="0" borderId="1" xfId="0" applyBorder="1" applyAlignment="1">
      <alignment horizontal="left" wrapText="1"/>
    </xf>
    <xf numFmtId="0" fontId="0" fillId="0" borderId="13" xfId="0" applyBorder="1" applyAlignment="1">
      <alignment horizontal="left" wrapText="1"/>
    </xf>
    <xf numFmtId="4" fontId="0" fillId="0" borderId="56" xfId="0" applyNumberFormat="1" applyBorder="1" applyAlignment="1">
      <alignment vertical="center"/>
    </xf>
    <xf numFmtId="0" fontId="0" fillId="0" borderId="92" xfId="0" applyBorder="1" applyAlignment="1">
      <alignment vertical="center"/>
    </xf>
    <xf numFmtId="14" fontId="0" fillId="0" borderId="2" xfId="0" applyNumberFormat="1" applyBorder="1" applyAlignment="1">
      <alignment horizontal="left"/>
    </xf>
    <xf numFmtId="14" fontId="0" fillId="0" borderId="1" xfId="0" applyNumberFormat="1" applyBorder="1" applyAlignment="1">
      <alignment horizontal="left"/>
    </xf>
    <xf numFmtId="14" fontId="0" fillId="0" borderId="13" xfId="0" applyNumberFormat="1" applyBorder="1" applyAlignment="1">
      <alignment horizontal="left"/>
    </xf>
    <xf numFmtId="0" fontId="0" fillId="0" borderId="117" xfId="0" applyBorder="1" applyAlignment="1"/>
    <xf numFmtId="4" fontId="0" fillId="0" borderId="2" xfId="0" applyNumberFormat="1" applyBorder="1" applyAlignment="1">
      <alignment vertical="center"/>
    </xf>
    <xf numFmtId="0" fontId="0" fillId="0" borderId="13" xfId="0" applyBorder="1" applyAlignment="1">
      <alignment vertical="center"/>
    </xf>
    <xf numFmtId="0" fontId="43" fillId="0" borderId="78" xfId="0" applyFont="1" applyBorder="1" applyAlignment="1">
      <alignment horizontal="center" vertical="center" shrinkToFit="1"/>
    </xf>
    <xf numFmtId="0" fontId="43" fillId="0" borderId="113" xfId="0" applyFont="1" applyBorder="1" applyAlignment="1">
      <alignment horizontal="center" vertical="center" shrinkToFit="1"/>
    </xf>
    <xf numFmtId="0" fontId="43" fillId="0" borderId="103" xfId="0" applyFont="1" applyBorder="1" applyAlignment="1">
      <alignment horizontal="center" vertical="center" shrinkToFit="1"/>
    </xf>
    <xf numFmtId="0" fontId="7" fillId="0" borderId="130" xfId="0" applyFont="1" applyBorder="1" applyAlignment="1">
      <alignment horizontal="left" vertical="center" wrapText="1"/>
    </xf>
    <xf numFmtId="0" fontId="7" fillId="0" borderId="13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3" xfId="0" applyFont="1" applyBorder="1" applyAlignment="1">
      <alignment horizontal="center" vertical="center" wrapText="1"/>
    </xf>
    <xf numFmtId="0" fontId="10" fillId="0" borderId="7" xfId="0" applyFont="1" applyBorder="1" applyAlignment="1">
      <alignment horizontal="center" vertical="center" wrapText="1"/>
    </xf>
    <xf numFmtId="0" fontId="34" fillId="0" borderId="130"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3" xfId="0" applyFont="1" applyBorder="1" applyAlignment="1">
      <alignment horizontal="center" vertical="center" wrapText="1"/>
    </xf>
    <xf numFmtId="0" fontId="10" fillId="0" borderId="78" xfId="0" applyFont="1" applyBorder="1" applyAlignment="1">
      <alignment horizontal="center" vertical="center" wrapText="1"/>
    </xf>
    <xf numFmtId="0" fontId="10" fillId="0" borderId="103" xfId="0" applyFont="1" applyBorder="1" applyAlignment="1">
      <alignment horizontal="center" vertical="center" wrapText="1"/>
    </xf>
    <xf numFmtId="0" fontId="7" fillId="0" borderId="2" xfId="0" applyFont="1" applyBorder="1" applyAlignment="1">
      <alignment vertical="center" wrapText="1"/>
    </xf>
    <xf numFmtId="0" fontId="7" fillId="0" borderId="1" xfId="0" applyFont="1" applyBorder="1" applyAlignment="1">
      <alignment vertical="center" wrapText="1"/>
    </xf>
    <xf numFmtId="0" fontId="7" fillId="0" borderId="13" xfId="0" applyFont="1" applyBorder="1" applyAlignment="1">
      <alignment vertical="center" wrapText="1"/>
    </xf>
    <xf numFmtId="0" fontId="34" fillId="0" borderId="130" xfId="0" applyFont="1" applyBorder="1" applyAlignment="1">
      <alignment horizontal="left" vertical="center" wrapText="1"/>
    </xf>
    <xf numFmtId="49" fontId="12" fillId="0" borderId="6" xfId="0" applyNumberFormat="1" applyFont="1" applyBorder="1" applyAlignment="1">
      <alignment horizontal="center" vertical="center"/>
    </xf>
    <xf numFmtId="49" fontId="12" fillId="0" borderId="51" xfId="0" applyNumberFormat="1" applyFont="1" applyBorder="1" applyAlignment="1">
      <alignment horizontal="center" vertical="center"/>
    </xf>
    <xf numFmtId="0" fontId="12" fillId="0" borderId="62" xfId="0" applyFont="1" applyBorder="1" applyAlignment="1">
      <alignment vertical="center" wrapText="1"/>
    </xf>
    <xf numFmtId="0" fontId="12" fillId="0" borderId="93" xfId="0" applyFont="1" applyBorder="1" applyAlignment="1">
      <alignment vertical="center" wrapText="1"/>
    </xf>
    <xf numFmtId="0" fontId="12" fillId="0" borderId="96" xfId="0" applyFont="1" applyBorder="1" applyAlignment="1">
      <alignment vertical="center" wrapText="1"/>
    </xf>
    <xf numFmtId="0" fontId="12" fillId="0" borderId="95" xfId="0" applyFont="1" applyBorder="1" applyAlignment="1">
      <alignment vertical="center" wrapText="1"/>
    </xf>
    <xf numFmtId="0" fontId="12" fillId="0" borderId="115" xfId="0" applyFont="1" applyBorder="1" applyAlignment="1">
      <alignment vertical="center" wrapText="1"/>
    </xf>
    <xf numFmtId="0" fontId="12" fillId="0" borderId="116" xfId="0" applyFont="1" applyBorder="1" applyAlignment="1">
      <alignment vertical="center" wrapText="1"/>
    </xf>
    <xf numFmtId="0" fontId="12" fillId="0" borderId="78" xfId="0" applyFont="1" applyBorder="1" applyAlignment="1">
      <alignment horizontal="center"/>
    </xf>
    <xf numFmtId="0" fontId="12" fillId="0" borderId="103" xfId="0" applyFont="1" applyBorder="1" applyAlignment="1">
      <alignment horizontal="center"/>
    </xf>
    <xf numFmtId="0" fontId="12" fillId="0" borderId="62" xfId="0" applyFont="1" applyBorder="1" applyAlignment="1">
      <alignment horizontal="center"/>
    </xf>
    <xf numFmtId="0" fontId="12" fillId="0" borderId="93" xfId="0" applyFont="1" applyBorder="1" applyAlignment="1">
      <alignment horizontal="center"/>
    </xf>
    <xf numFmtId="0" fontId="0" fillId="0" borderId="56" xfId="0" applyBorder="1" applyAlignment="1">
      <alignment vertical="center" wrapText="1"/>
    </xf>
    <xf numFmtId="0" fontId="0" fillId="0" borderId="94" xfId="0" applyBorder="1" applyAlignment="1">
      <alignment vertical="center" wrapText="1"/>
    </xf>
    <xf numFmtId="0" fontId="0" fillId="0" borderId="92" xfId="0" applyBorder="1" applyAlignment="1">
      <alignment vertical="center" wrapText="1"/>
    </xf>
    <xf numFmtId="0" fontId="5" fillId="0" borderId="78" xfId="0" applyFont="1" applyBorder="1" applyAlignment="1">
      <alignment horizontal="left" vertical="center" wrapText="1"/>
    </xf>
    <xf numFmtId="0" fontId="5" fillId="0" borderId="113" xfId="0" applyFont="1" applyBorder="1" applyAlignment="1">
      <alignment horizontal="left" vertical="center" wrapText="1"/>
    </xf>
    <xf numFmtId="0" fontId="5" fillId="0" borderId="111" xfId="0" applyFont="1" applyBorder="1" applyAlignment="1">
      <alignment horizontal="left" vertical="center" wrapText="1"/>
    </xf>
    <xf numFmtId="0" fontId="34" fillId="0" borderId="71" xfId="0" applyFont="1" applyBorder="1" applyAlignment="1">
      <alignment horizontal="center" vertical="center" wrapText="1"/>
    </xf>
    <xf numFmtId="0" fontId="34" fillId="0" borderId="89" xfId="0" applyFont="1" applyBorder="1" applyAlignment="1">
      <alignment horizontal="center" vertical="center" wrapText="1"/>
    </xf>
    <xf numFmtId="0" fontId="34" fillId="0" borderId="12" xfId="0" applyFont="1" applyBorder="1" applyAlignment="1">
      <alignment horizontal="center" vertical="center" wrapText="1"/>
    </xf>
    <xf numFmtId="4" fontId="0" fillId="0" borderId="2" xfId="0" applyNumberFormat="1" applyBorder="1" applyAlignment="1"/>
    <xf numFmtId="4" fontId="0" fillId="0" borderId="13" xfId="0" applyNumberFormat="1" applyBorder="1" applyAlignment="1"/>
    <xf numFmtId="0" fontId="12" fillId="0" borderId="7" xfId="0" applyFont="1" applyBorder="1" applyAlignment="1">
      <alignment horizontal="left" vertical="center"/>
    </xf>
    <xf numFmtId="0" fontId="12" fillId="0" borderId="78" xfId="0" applyFont="1" applyBorder="1" applyAlignment="1">
      <alignment horizontal="center" vertical="center"/>
    </xf>
    <xf numFmtId="0" fontId="12" fillId="0" borderId="103" xfId="0" applyFont="1" applyBorder="1" applyAlignment="1">
      <alignment horizontal="center" vertical="center"/>
    </xf>
    <xf numFmtId="0" fontId="12" fillId="0" borderId="78" xfId="0" applyFont="1" applyFill="1" applyBorder="1" applyAlignment="1">
      <alignment horizontal="center" wrapText="1"/>
    </xf>
    <xf numFmtId="0" fontId="12" fillId="0" borderId="103" xfId="0" applyFont="1" applyFill="1" applyBorder="1" applyAlignment="1">
      <alignment horizontal="center" wrapText="1"/>
    </xf>
    <xf numFmtId="4" fontId="0" fillId="0" borderId="56" xfId="0" applyNumberFormat="1" applyBorder="1" applyAlignment="1"/>
    <xf numFmtId="4" fontId="0" fillId="0" borderId="92" xfId="0" applyNumberFormat="1" applyBorder="1" applyAlignment="1"/>
    <xf numFmtId="0" fontId="0" fillId="0" borderId="2" xfId="0" applyFill="1" applyBorder="1" applyAlignment="1">
      <alignment horizontal="left"/>
    </xf>
    <xf numFmtId="0" fontId="0" fillId="0" borderId="1" xfId="0" applyFill="1" applyBorder="1" applyAlignment="1">
      <alignment horizontal="left"/>
    </xf>
    <xf numFmtId="0" fontId="0" fillId="0" borderId="13" xfId="0" applyFill="1" applyBorder="1" applyAlignment="1">
      <alignment horizontal="left"/>
    </xf>
    <xf numFmtId="0" fontId="0" fillId="0" borderId="2" xfId="0" applyFill="1" applyBorder="1" applyAlignment="1">
      <alignment horizontal="left" wrapText="1"/>
    </xf>
    <xf numFmtId="0" fontId="0" fillId="0" borderId="1" xfId="0" applyFill="1" applyBorder="1" applyAlignment="1">
      <alignment horizontal="left" wrapText="1"/>
    </xf>
    <xf numFmtId="0" fontId="0" fillId="0" borderId="13" xfId="0" applyFill="1" applyBorder="1" applyAlignment="1">
      <alignment horizontal="left" wrapText="1"/>
    </xf>
    <xf numFmtId="0" fontId="12" fillId="0" borderId="78" xfId="0" applyFont="1" applyFill="1" applyBorder="1" applyAlignment="1">
      <alignment horizontal="center" vertical="center" wrapText="1"/>
    </xf>
    <xf numFmtId="0" fontId="12" fillId="0" borderId="103"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14" xfId="0" applyFont="1" applyBorder="1" applyAlignment="1">
      <alignment horizontal="left" vertical="center" wrapText="1"/>
    </xf>
    <xf numFmtId="0" fontId="5" fillId="0" borderId="7" xfId="0" applyFont="1" applyBorder="1" applyAlignment="1">
      <alignment horizontal="left" vertical="center" wrapText="1"/>
    </xf>
    <xf numFmtId="0" fontId="5" fillId="0" borderId="77" xfId="0" applyFont="1" applyBorder="1" applyAlignment="1">
      <alignment horizontal="left" vertical="center" wrapText="1"/>
    </xf>
    <xf numFmtId="0" fontId="5" fillId="0" borderId="74" xfId="0" applyFont="1" applyBorder="1" applyAlignment="1">
      <alignment horizontal="left" vertical="center" wrapText="1"/>
    </xf>
    <xf numFmtId="0" fontId="5" fillId="0" borderId="75" xfId="0" applyFont="1" applyBorder="1" applyAlignment="1">
      <alignment horizontal="left" vertical="center" wrapText="1"/>
    </xf>
    <xf numFmtId="0" fontId="10" fillId="0" borderId="131" xfId="0" applyFont="1" applyBorder="1" applyAlignment="1">
      <alignment horizontal="center"/>
    </xf>
    <xf numFmtId="0" fontId="10" fillId="0" borderId="132" xfId="0" applyFont="1" applyBorder="1" applyAlignment="1">
      <alignment horizontal="center"/>
    </xf>
    <xf numFmtId="0" fontId="28" fillId="0" borderId="133" xfId="1" applyFont="1" applyBorder="1" applyAlignment="1">
      <alignment horizontal="right"/>
    </xf>
    <xf numFmtId="0" fontId="28" fillId="0" borderId="60" xfId="1" applyFont="1" applyBorder="1" applyAlignment="1">
      <alignment horizontal="right"/>
    </xf>
    <xf numFmtId="0" fontId="28" fillId="0" borderId="81" xfId="1" applyFont="1" applyBorder="1" applyAlignment="1">
      <alignment horizontal="right"/>
    </xf>
    <xf numFmtId="0" fontId="7" fillId="0" borderId="7" xfId="0" applyFont="1" applyBorder="1" applyAlignment="1">
      <alignment horizontal="left" vertical="center" wrapText="1"/>
    </xf>
    <xf numFmtId="0" fontId="12" fillId="0" borderId="78" xfId="0" applyFont="1" applyBorder="1" applyAlignment="1">
      <alignment horizontal="left" vertical="center"/>
    </xf>
    <xf numFmtId="0" fontId="12" fillId="0" borderId="113" xfId="0" applyFont="1" applyBorder="1" applyAlignment="1">
      <alignment horizontal="left" vertical="center"/>
    </xf>
    <xf numFmtId="0" fontId="12" fillId="0" borderId="103" xfId="0" applyFont="1" applyBorder="1" applyAlignment="1">
      <alignment horizontal="left" vertical="center"/>
    </xf>
    <xf numFmtId="0" fontId="10" fillId="3" borderId="134" xfId="0" applyFont="1" applyFill="1" applyBorder="1" applyAlignment="1">
      <alignment horizontal="center" vertical="center"/>
    </xf>
    <xf numFmtId="0" fontId="10" fillId="3" borderId="105" xfId="0" applyFont="1" applyFill="1" applyBorder="1" applyAlignment="1">
      <alignment horizontal="center" vertical="center"/>
    </xf>
    <xf numFmtId="0" fontId="10" fillId="3" borderId="56" xfId="0" applyFont="1" applyFill="1" applyBorder="1" applyAlignment="1">
      <alignment horizontal="center" vertical="center"/>
    </xf>
    <xf numFmtId="0" fontId="10" fillId="3" borderId="71" xfId="0" applyFont="1" applyFill="1" applyBorder="1" applyAlignment="1">
      <alignment horizontal="center" vertical="center"/>
    </xf>
    <xf numFmtId="0" fontId="10" fillId="3" borderId="89" xfId="0" applyFont="1" applyFill="1" applyBorder="1" applyAlignment="1">
      <alignment horizontal="center" vertical="center"/>
    </xf>
    <xf numFmtId="0" fontId="10" fillId="3" borderId="12" xfId="0" applyFont="1" applyFill="1" applyBorder="1" applyAlignment="1">
      <alignment horizontal="center" vertical="center"/>
    </xf>
    <xf numFmtId="0" fontId="28" fillId="0" borderId="135" xfId="1" applyFont="1" applyBorder="1" applyAlignment="1">
      <alignment horizontal="right"/>
    </xf>
    <xf numFmtId="0" fontId="28" fillId="0" borderId="108" xfId="1" applyFont="1" applyBorder="1" applyAlignment="1">
      <alignment horizontal="right"/>
    </xf>
    <xf numFmtId="0" fontId="28" fillId="0" borderId="7" xfId="1" applyFont="1" applyBorder="1" applyAlignment="1">
      <alignment horizontal="right"/>
    </xf>
    <xf numFmtId="0" fontId="28" fillId="0" borderId="136" xfId="1" applyFont="1" applyBorder="1" applyAlignment="1">
      <alignment horizontal="right"/>
    </xf>
    <xf numFmtId="0" fontId="28" fillId="0" borderId="137" xfId="1" applyFont="1" applyBorder="1" applyAlignment="1">
      <alignment horizontal="right"/>
    </xf>
    <xf numFmtId="0" fontId="0" fillId="0" borderId="92" xfId="0" applyBorder="1" applyAlignment="1"/>
    <xf numFmtId="0" fontId="0" fillId="0" borderId="138" xfId="0" applyBorder="1" applyAlignment="1"/>
    <xf numFmtId="0" fontId="0" fillId="0" borderId="139" xfId="0" applyBorder="1" applyAlignment="1"/>
    <xf numFmtId="0" fontId="0" fillId="0" borderId="140" xfId="0" applyBorder="1" applyAlignment="1"/>
    <xf numFmtId="0" fontId="5" fillId="0" borderId="2" xfId="0" applyFont="1" applyBorder="1" applyAlignment="1"/>
    <xf numFmtId="0" fontId="5" fillId="0" borderId="1" xfId="0" applyFont="1" applyBorder="1" applyAlignment="1"/>
    <xf numFmtId="0" fontId="5" fillId="0" borderId="13" xfId="0" applyFont="1" applyBorder="1" applyAlignment="1"/>
    <xf numFmtId="0" fontId="34" fillId="0" borderId="7" xfId="0" applyFont="1" applyBorder="1" applyAlignment="1">
      <alignment horizontal="left" vertical="center" wrapText="1"/>
    </xf>
    <xf numFmtId="0" fontId="39" fillId="0" borderId="7" xfId="0" applyFont="1" applyBorder="1" applyAlignment="1">
      <alignment horizontal="center" vertical="center" wrapText="1"/>
    </xf>
    <xf numFmtId="0" fontId="12" fillId="0" borderId="78" xfId="0" applyFont="1" applyBorder="1" applyAlignment="1">
      <alignment horizontal="left"/>
    </xf>
    <xf numFmtId="0" fontId="12" fillId="0" borderId="113" xfId="0" applyFont="1" applyBorder="1" applyAlignment="1">
      <alignment horizontal="left"/>
    </xf>
    <xf numFmtId="0" fontId="12" fillId="0" borderId="103" xfId="0" applyFont="1" applyBorder="1" applyAlignment="1">
      <alignment horizontal="left"/>
    </xf>
    <xf numFmtId="0" fontId="12" fillId="0" borderId="78" xfId="0" applyFont="1" applyBorder="1" applyAlignment="1">
      <alignment horizontal="left" wrapText="1"/>
    </xf>
    <xf numFmtId="0" fontId="12" fillId="0" borderId="113" xfId="0" applyFont="1" applyBorder="1" applyAlignment="1">
      <alignment horizontal="left" wrapText="1"/>
    </xf>
    <xf numFmtId="0" fontId="12" fillId="0" borderId="103" xfId="0" applyFont="1" applyBorder="1" applyAlignment="1">
      <alignment horizontal="left" wrapText="1"/>
    </xf>
    <xf numFmtId="0" fontId="28" fillId="0" borderId="78" xfId="0" applyFont="1" applyBorder="1" applyAlignment="1">
      <alignment vertical="center" wrapText="1"/>
    </xf>
    <xf numFmtId="0" fontId="28" fillId="0" borderId="113" xfId="0" applyFont="1" applyBorder="1" applyAlignment="1">
      <alignment vertical="center" wrapText="1"/>
    </xf>
    <xf numFmtId="0" fontId="28" fillId="0" borderId="103" xfId="0" applyFont="1" applyBorder="1" applyAlignment="1">
      <alignment vertical="center" wrapText="1"/>
    </xf>
    <xf numFmtId="0" fontId="10" fillId="0" borderId="113" xfId="0" applyFont="1" applyBorder="1" applyAlignment="1">
      <alignment horizontal="center" vertical="center" wrapText="1"/>
    </xf>
    <xf numFmtId="4" fontId="0" fillId="0" borderId="76" xfId="0" applyNumberFormat="1" applyBorder="1" applyAlignment="1"/>
    <xf numFmtId="4" fontId="0" fillId="0" borderId="77" xfId="0" applyNumberFormat="1" applyBorder="1" applyAlignment="1"/>
    <xf numFmtId="0" fontId="0" fillId="0" borderId="77" xfId="0" applyBorder="1" applyAlignment="1"/>
    <xf numFmtId="4" fontId="0" fillId="0" borderId="141" xfId="0" applyNumberFormat="1" applyBorder="1" applyAlignment="1"/>
    <xf numFmtId="0" fontId="0" fillId="0" borderId="106" xfId="0" applyBorder="1" applyAlignment="1"/>
    <xf numFmtId="4" fontId="18" fillId="0" borderId="2" xfId="0" applyNumberFormat="1" applyFont="1" applyFill="1" applyBorder="1" applyAlignment="1"/>
    <xf numFmtId="4" fontId="18" fillId="0" borderId="13" xfId="0" applyNumberFormat="1" applyFont="1" applyFill="1" applyBorder="1" applyAlignment="1"/>
    <xf numFmtId="2" fontId="18" fillId="0" borderId="56" xfId="0" applyNumberFormat="1" applyFont="1" applyFill="1" applyBorder="1" applyAlignment="1"/>
    <xf numFmtId="2" fontId="18" fillId="0" borderId="92" xfId="0" applyNumberFormat="1" applyFont="1" applyFill="1" applyBorder="1" applyAlignment="1"/>
    <xf numFmtId="0" fontId="28" fillId="0" borderId="70" xfId="1" applyFont="1" applyBorder="1" applyAlignment="1">
      <alignment horizontal="right"/>
    </xf>
    <xf numFmtId="0" fontId="28" fillId="0" borderId="142" xfId="1" applyFont="1" applyBorder="1" applyAlignment="1">
      <alignment horizontal="right"/>
    </xf>
    <xf numFmtId="0" fontId="28" fillId="0" borderId="78" xfId="1" applyFont="1" applyBorder="1" applyAlignment="1">
      <alignment horizontal="right"/>
    </xf>
    <xf numFmtId="0" fontId="28" fillId="0" borderId="103" xfId="1" applyFont="1" applyBorder="1" applyAlignment="1">
      <alignment horizontal="right"/>
    </xf>
    <xf numFmtId="0" fontId="28" fillId="0" borderId="78" xfId="0" applyFont="1" applyBorder="1" applyAlignment="1">
      <alignment horizontal="left" vertical="center" wrapText="1"/>
    </xf>
    <xf numFmtId="0" fontId="28" fillId="0" borderId="103" xfId="0" applyFont="1" applyBorder="1" applyAlignment="1">
      <alignment horizontal="left" vertical="center" wrapText="1"/>
    </xf>
    <xf numFmtId="0" fontId="7" fillId="0" borderId="71" xfId="0" applyFont="1" applyBorder="1" applyAlignment="1">
      <alignment horizontal="center" vertical="center" wrapText="1"/>
    </xf>
    <xf numFmtId="0" fontId="7" fillId="0" borderId="89"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09" xfId="0" applyFont="1" applyBorder="1" applyAlignment="1">
      <alignment horizontal="left" vertical="center" wrapText="1"/>
    </xf>
    <xf numFmtId="0" fontId="7" fillId="0" borderId="143" xfId="0" applyFont="1" applyBorder="1" applyAlignment="1">
      <alignment horizontal="left" vertical="center" wrapText="1"/>
    </xf>
    <xf numFmtId="0" fontId="7" fillId="0" borderId="144" xfId="0" applyFont="1" applyBorder="1" applyAlignment="1">
      <alignment horizontal="left" vertical="center" wrapText="1"/>
    </xf>
    <xf numFmtId="0" fontId="7" fillId="0" borderId="96" xfId="0" applyFont="1" applyBorder="1" applyAlignment="1">
      <alignment horizontal="left" vertical="center" wrapText="1"/>
    </xf>
    <xf numFmtId="0" fontId="7" fillId="0" borderId="0" xfId="0" applyFont="1" applyBorder="1" applyAlignment="1">
      <alignment horizontal="left" vertical="center" wrapText="1"/>
    </xf>
    <xf numFmtId="0" fontId="7" fillId="0" borderId="145" xfId="0" applyFont="1" applyBorder="1" applyAlignment="1">
      <alignment horizontal="left" vertical="center" wrapText="1"/>
    </xf>
    <xf numFmtId="0" fontId="7" fillId="0" borderId="70" xfId="0" applyFont="1" applyBorder="1" applyAlignment="1">
      <alignment horizontal="left" vertical="center" wrapText="1"/>
    </xf>
    <xf numFmtId="0" fontId="7" fillId="0" borderId="94" xfId="0" applyFont="1" applyBorder="1" applyAlignment="1">
      <alignment horizontal="left" vertical="center" wrapText="1"/>
    </xf>
    <xf numFmtId="0" fontId="7" fillId="0" borderId="92" xfId="0" applyFont="1" applyBorder="1" applyAlignment="1">
      <alignment horizontal="left" vertical="center" wrapText="1"/>
    </xf>
    <xf numFmtId="0" fontId="18" fillId="0" borderId="2" xfId="0" applyFont="1" applyBorder="1" applyAlignment="1">
      <alignment horizontal="left" wrapText="1"/>
    </xf>
    <xf numFmtId="0" fontId="18" fillId="0" borderId="1" xfId="0" applyFont="1" applyBorder="1" applyAlignment="1">
      <alignment horizontal="left" wrapText="1"/>
    </xf>
    <xf numFmtId="0" fontId="18" fillId="0" borderId="13" xfId="0" applyFont="1" applyBorder="1" applyAlignment="1">
      <alignment horizontal="left" wrapText="1"/>
    </xf>
    <xf numFmtId="0" fontId="10" fillId="0" borderId="7" xfId="0" applyFont="1" applyBorder="1" applyAlignment="1">
      <alignment horizontal="center"/>
    </xf>
    <xf numFmtId="0" fontId="28" fillId="0" borderId="7" xfId="0" applyFont="1" applyBorder="1" applyAlignment="1">
      <alignment horizontal="left" vertical="center" wrapText="1"/>
    </xf>
    <xf numFmtId="0" fontId="7" fillId="0" borderId="2" xfId="0" applyFont="1" applyBorder="1" applyAlignment="1">
      <alignment horizontal="center" vertical="center" wrapText="1"/>
    </xf>
    <xf numFmtId="0" fontId="30" fillId="0" borderId="2" xfId="0" applyFont="1" applyBorder="1" applyAlignment="1">
      <alignment horizontal="left" vertical="center" wrapText="1"/>
    </xf>
    <xf numFmtId="0" fontId="30" fillId="0" borderId="1" xfId="0" applyFont="1" applyBorder="1" applyAlignment="1">
      <alignment horizontal="left" vertical="center" wrapText="1"/>
    </xf>
    <xf numFmtId="0" fontId="30" fillId="0" borderId="13" xfId="0" applyFont="1" applyBorder="1" applyAlignment="1">
      <alignment horizontal="left" vertical="center" wrapText="1"/>
    </xf>
    <xf numFmtId="0" fontId="22" fillId="3" borderId="2" xfId="0" applyFont="1" applyFill="1" applyBorder="1" applyAlignment="1">
      <alignment horizontal="center"/>
    </xf>
    <xf numFmtId="0" fontId="28" fillId="3" borderId="13" xfId="0" applyFont="1" applyFill="1" applyBorder="1" applyAlignment="1"/>
    <xf numFmtId="2" fontId="0" fillId="0" borderId="2" xfId="0" applyNumberFormat="1" applyFill="1" applyBorder="1" applyAlignment="1"/>
    <xf numFmtId="2" fontId="0" fillId="0" borderId="13" xfId="0" applyNumberFormat="1" applyFill="1" applyBorder="1" applyAlignment="1"/>
    <xf numFmtId="2" fontId="0" fillId="0" borderId="56" xfId="0" applyNumberFormat="1" applyFill="1" applyBorder="1" applyAlignment="1"/>
    <xf numFmtId="2" fontId="0" fillId="0" borderId="92" xfId="0" applyNumberFormat="1" applyFill="1" applyBorder="1" applyAlignment="1"/>
    <xf numFmtId="0" fontId="23" fillId="0" borderId="7" xfId="0" applyFont="1" applyBorder="1" applyAlignment="1">
      <alignment horizontal="center"/>
    </xf>
    <xf numFmtId="0" fontId="0" fillId="0" borderId="13" xfId="0" applyBorder="1" applyAlignment="1">
      <alignment horizontal="left"/>
    </xf>
    <xf numFmtId="0" fontId="22" fillId="3" borderId="13" xfId="0" applyFont="1" applyFill="1" applyBorder="1" applyAlignment="1">
      <alignment horizontal="center"/>
    </xf>
    <xf numFmtId="0" fontId="2" fillId="0" borderId="2" xfId="0" applyFont="1" applyBorder="1" applyAlignment="1">
      <alignment horizontal="left"/>
    </xf>
    <xf numFmtId="0" fontId="2" fillId="0" borderId="13" xfId="0" applyFont="1" applyBorder="1" applyAlignment="1">
      <alignment horizontal="left"/>
    </xf>
    <xf numFmtId="0" fontId="39" fillId="0" borderId="71" xfId="0" applyFont="1" applyBorder="1" applyAlignment="1">
      <alignment horizontal="center" vertical="center" wrapText="1"/>
    </xf>
    <xf numFmtId="0" fontId="39" fillId="0" borderId="89" xfId="0" applyFont="1" applyBorder="1" applyAlignment="1">
      <alignment horizontal="center" vertical="center" wrapText="1"/>
    </xf>
    <xf numFmtId="0" fontId="39" fillId="0" borderId="12" xfId="0" applyFont="1" applyBorder="1" applyAlignment="1">
      <alignment horizontal="center" vertical="center" wrapText="1"/>
    </xf>
    <xf numFmtId="0" fontId="18" fillId="0" borderId="2" xfId="0" applyFont="1" applyBorder="1" applyAlignment="1">
      <alignment horizontal="left"/>
    </xf>
    <xf numFmtId="0" fontId="18" fillId="0" borderId="1" xfId="0" applyFont="1" applyBorder="1" applyAlignment="1">
      <alignment horizontal="left"/>
    </xf>
    <xf numFmtId="0" fontId="18" fillId="0" borderId="13" xfId="0" applyFont="1" applyBorder="1" applyAlignment="1">
      <alignment horizontal="left"/>
    </xf>
    <xf numFmtId="0" fontId="23" fillId="0" borderId="7" xfId="0" applyFont="1" applyBorder="1" applyAlignment="1">
      <alignment horizontal="center" vertical="center"/>
    </xf>
    <xf numFmtId="0" fontId="5" fillId="0" borderId="62"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93"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16" xfId="0" applyFont="1" applyBorder="1" applyAlignment="1">
      <alignment horizontal="center" vertical="center" wrapText="1"/>
    </xf>
    <xf numFmtId="0" fontId="0" fillId="0" borderId="2" xfId="0" applyFont="1" applyBorder="1" applyAlignment="1">
      <alignment horizontal="left" wrapText="1"/>
    </xf>
    <xf numFmtId="0" fontId="0" fillId="0" borderId="1" xfId="0" applyFont="1" applyBorder="1" applyAlignment="1">
      <alignment horizontal="left" wrapText="1"/>
    </xf>
    <xf numFmtId="0" fontId="0" fillId="0" borderId="13" xfId="0" applyFont="1" applyBorder="1" applyAlignment="1">
      <alignment horizontal="left" wrapText="1"/>
    </xf>
    <xf numFmtId="0" fontId="12" fillId="0" borderId="78" xfId="0" applyFont="1" applyBorder="1" applyAlignment="1">
      <alignment horizontal="center" vertical="top" wrapText="1"/>
    </xf>
    <xf numFmtId="0" fontId="12" fillId="0" borderId="113" xfId="0" applyFont="1" applyBorder="1" applyAlignment="1">
      <alignment horizontal="center" vertical="top" wrapText="1"/>
    </xf>
    <xf numFmtId="0" fontId="12" fillId="0" borderId="103" xfId="0" applyFont="1" applyBorder="1" applyAlignment="1">
      <alignment horizontal="center" vertical="top" wrapText="1"/>
    </xf>
    <xf numFmtId="0" fontId="5" fillId="0" borderId="9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7" xfId="0" applyFont="1" applyBorder="1" applyAlignment="1">
      <alignment horizontal="center" vertical="center" wrapText="1"/>
    </xf>
    <xf numFmtId="0" fontId="28" fillId="0" borderId="6" xfId="0" applyFont="1" applyBorder="1" applyAlignment="1">
      <alignment vertical="center" wrapText="1"/>
    </xf>
    <xf numFmtId="0" fontId="28" fillId="0" borderId="51" xfId="0" applyFont="1" applyBorder="1" applyAlignment="1">
      <alignment vertical="center" wrapText="1"/>
    </xf>
    <xf numFmtId="0" fontId="42" fillId="0" borderId="6" xfId="0" applyFont="1" applyFill="1" applyBorder="1" applyAlignment="1">
      <alignment horizontal="center" vertical="center" wrapText="1"/>
    </xf>
    <xf numFmtId="0" fontId="42" fillId="0" borderId="51" xfId="0" applyFont="1" applyFill="1" applyBorder="1" applyAlignment="1">
      <alignment horizontal="center" vertical="center" wrapText="1"/>
    </xf>
    <xf numFmtId="0" fontId="14" fillId="0" borderId="2" xfId="0" applyFont="1" applyBorder="1" applyAlignment="1">
      <alignment horizontal="left" wrapText="1"/>
    </xf>
    <xf numFmtId="0" fontId="14" fillId="0" borderId="1" xfId="0" applyFont="1" applyBorder="1" applyAlignment="1">
      <alignment horizontal="left" wrapText="1"/>
    </xf>
    <xf numFmtId="0" fontId="14" fillId="0" borderId="13" xfId="0" applyFont="1" applyBorder="1" applyAlignment="1">
      <alignment horizontal="left" wrapText="1"/>
    </xf>
    <xf numFmtId="0" fontId="0" fillId="0" borderId="15" xfId="0" applyFont="1" applyBorder="1" applyAlignment="1">
      <alignment horizontal="left"/>
    </xf>
    <xf numFmtId="0" fontId="0" fillId="0" borderId="15" xfId="0" applyBorder="1" applyAlignment="1"/>
    <xf numFmtId="0" fontId="0" fillId="0" borderId="15" xfId="0" applyFont="1" applyBorder="1" applyAlignment="1"/>
    <xf numFmtId="0" fontId="28" fillId="0" borderId="146" xfId="1" applyFont="1" applyBorder="1" applyAlignment="1">
      <alignment horizontal="right"/>
    </xf>
    <xf numFmtId="0" fontId="28" fillId="0" borderId="147" xfId="1" applyFont="1" applyBorder="1" applyAlignment="1">
      <alignment horizontal="right"/>
    </xf>
    <xf numFmtId="0" fontId="5" fillId="0" borderId="6" xfId="0" applyFont="1" applyBorder="1" applyAlignment="1">
      <alignment horizontal="center" vertical="center" wrapText="1"/>
    </xf>
    <xf numFmtId="0" fontId="5" fillId="0" borderId="88" xfId="0" applyFont="1" applyBorder="1" applyAlignment="1">
      <alignment horizontal="center" vertical="center" wrapText="1"/>
    </xf>
    <xf numFmtId="0" fontId="5" fillId="0" borderId="51" xfId="0" applyFont="1" applyBorder="1" applyAlignment="1">
      <alignment horizontal="center" vertical="center" wrapText="1"/>
    </xf>
    <xf numFmtId="0" fontId="0" fillId="0" borderId="133" xfId="0" applyFont="1" applyBorder="1" applyAlignment="1">
      <alignment horizontal="left"/>
    </xf>
    <xf numFmtId="0" fontId="0" fillId="0" borderId="59" xfId="0" applyFont="1" applyBorder="1" applyAlignment="1">
      <alignment horizontal="left"/>
    </xf>
    <xf numFmtId="0" fontId="0" fillId="0" borderId="60" xfId="0" applyFont="1" applyBorder="1" applyAlignment="1">
      <alignment horizontal="left"/>
    </xf>
    <xf numFmtId="0" fontId="0" fillId="0" borderId="148" xfId="0" applyFont="1" applyBorder="1" applyAlignment="1">
      <alignment horizontal="left"/>
    </xf>
    <xf numFmtId="0" fontId="0" fillId="0" borderId="149" xfId="0" applyFont="1" applyBorder="1" applyAlignment="1">
      <alignment horizontal="left"/>
    </xf>
    <xf numFmtId="0" fontId="0" fillId="0" borderId="150" xfId="0" applyFont="1" applyBorder="1" applyAlignment="1">
      <alignment horizontal="left"/>
    </xf>
    <xf numFmtId="0" fontId="63" fillId="0" borderId="133" xfId="0" applyFont="1" applyBorder="1" applyAlignment="1">
      <alignment horizontal="left" wrapText="1"/>
    </xf>
    <xf numFmtId="0" fontId="63" fillId="0" borderId="59" xfId="0" applyFont="1" applyBorder="1" applyAlignment="1">
      <alignment horizontal="left" wrapText="1"/>
    </xf>
    <xf numFmtId="0" fontId="63" fillId="0" borderId="60" xfId="0" applyFont="1" applyBorder="1" applyAlignment="1">
      <alignment horizontal="left" wrapText="1"/>
    </xf>
    <xf numFmtId="0" fontId="0" fillId="0" borderId="133" xfId="0" applyFont="1" applyBorder="1" applyAlignment="1">
      <alignment horizontal="left" vertical="top" wrapText="1"/>
    </xf>
    <xf numFmtId="0" fontId="0" fillId="0" borderId="59" xfId="0" applyFont="1" applyBorder="1" applyAlignment="1">
      <alignment horizontal="left" vertical="top" wrapText="1"/>
    </xf>
    <xf numFmtId="0" fontId="0" fillId="0" borderId="60" xfId="0" applyFont="1" applyBorder="1" applyAlignment="1">
      <alignment horizontal="left" vertical="top"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0" fillId="0" borderId="134" xfId="0" applyBorder="1" applyAlignment="1">
      <alignment vertical="center" wrapText="1"/>
    </xf>
    <xf numFmtId="0" fontId="0" fillId="0" borderId="143" xfId="0" applyBorder="1" applyAlignment="1">
      <alignment vertical="center" wrapText="1"/>
    </xf>
    <xf numFmtId="0" fontId="0" fillId="0" borderId="144" xfId="0" applyBorder="1" applyAlignment="1">
      <alignment vertical="center" wrapText="1"/>
    </xf>
    <xf numFmtId="0" fontId="5" fillId="0" borderId="2" xfId="0" applyFont="1" applyBorder="1" applyAlignment="1">
      <alignment horizontal="left" wrapText="1"/>
    </xf>
    <xf numFmtId="0" fontId="5" fillId="0" borderId="1" xfId="0" applyFont="1" applyBorder="1" applyAlignment="1">
      <alignment horizontal="left" wrapText="1"/>
    </xf>
    <xf numFmtId="0" fontId="5" fillId="0" borderId="13" xfId="0" applyFont="1" applyBorder="1" applyAlignment="1">
      <alignment horizontal="left"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5" fillId="0" borderId="13" xfId="0" applyFont="1" applyBorder="1" applyAlignment="1">
      <alignment horizontal="left" vertical="center" wrapText="1"/>
    </xf>
    <xf numFmtId="0" fontId="56" fillId="0" borderId="153" xfId="0" applyFont="1" applyFill="1" applyBorder="1" applyAlignment="1">
      <alignment horizontal="left" vertical="center" wrapText="1"/>
    </xf>
    <xf numFmtId="0" fontId="0" fillId="0" borderId="153" xfId="0" applyFill="1" applyBorder="1"/>
    <xf numFmtId="2" fontId="61" fillId="0" borderId="153" xfId="0" applyNumberFormat="1" applyFont="1" applyFill="1" applyBorder="1" applyAlignment="1"/>
    <xf numFmtId="0" fontId="61" fillId="0" borderId="164" xfId="0" applyFont="1" applyFill="1" applyBorder="1" applyAlignment="1"/>
    <xf numFmtId="0" fontId="61" fillId="0" borderId="165" xfId="0" applyFont="1" applyFill="1" applyBorder="1" applyAlignment="1"/>
    <xf numFmtId="0" fontId="61" fillId="0" borderId="166" xfId="0" applyFont="1" applyFill="1" applyBorder="1" applyAlignment="1"/>
    <xf numFmtId="0" fontId="61" fillId="0" borderId="167" xfId="0" applyFont="1" applyFill="1" applyBorder="1"/>
    <xf numFmtId="0" fontId="61" fillId="0" borderId="168" xfId="0" applyFont="1" applyFill="1" applyBorder="1"/>
    <xf numFmtId="0" fontId="61" fillId="0" borderId="169" xfId="0" applyFont="1" applyFill="1" applyBorder="1"/>
    <xf numFmtId="0" fontId="54" fillId="0" borderId="7" xfId="0" applyFont="1" applyFill="1" applyBorder="1" applyAlignment="1">
      <alignment horizontal="center" vertical="center" wrapText="1"/>
    </xf>
    <xf numFmtId="0" fontId="49" fillId="0" borderId="7" xfId="0" applyFont="1" applyFill="1" applyBorder="1" applyAlignment="1">
      <alignment horizontal="center" vertical="center" wrapText="1"/>
    </xf>
    <xf numFmtId="0" fontId="54" fillId="0" borderId="7" xfId="0" applyFont="1" applyBorder="1" applyAlignment="1">
      <alignment horizontal="left" vertical="center" wrapText="1"/>
    </xf>
    <xf numFmtId="0" fontId="64" fillId="8" borderId="153" xfId="0" applyFont="1" applyFill="1" applyBorder="1" applyAlignment="1">
      <alignment horizontal="center"/>
    </xf>
    <xf numFmtId="0" fontId="48" fillId="8" borderId="153" xfId="0" applyFont="1" applyFill="1" applyBorder="1" applyAlignment="1">
      <alignment horizontal="center"/>
    </xf>
    <xf numFmtId="0" fontId="50" fillId="0" borderId="153" xfId="0" applyFont="1" applyFill="1" applyBorder="1" applyAlignment="1"/>
    <xf numFmtId="0" fontId="61" fillId="0" borderId="170" xfId="0" applyFont="1" applyFill="1" applyBorder="1" applyAlignment="1"/>
    <xf numFmtId="0" fontId="61" fillId="0" borderId="153" xfId="0" applyFont="1" applyFill="1" applyBorder="1" applyAlignment="1"/>
    <xf numFmtId="0" fontId="61" fillId="0" borderId="171" xfId="0" applyFont="1" applyFill="1" applyBorder="1" applyAlignment="1"/>
    <xf numFmtId="0" fontId="61" fillId="0" borderId="167" xfId="0" applyFont="1" applyFill="1" applyBorder="1" applyAlignment="1"/>
    <xf numFmtId="0" fontId="61" fillId="0" borderId="168" xfId="0" applyFont="1" applyFill="1" applyBorder="1" applyAlignment="1"/>
    <xf numFmtId="0" fontId="61" fillId="0" borderId="169" xfId="0" applyFont="1" applyFill="1" applyBorder="1" applyAlignment="1"/>
    <xf numFmtId="0" fontId="30" fillId="0" borderId="1" xfId="0" applyFont="1" applyBorder="1" applyAlignment="1">
      <alignment horizontal="center" vertical="center" wrapText="1"/>
    </xf>
    <xf numFmtId="0" fontId="30" fillId="0" borderId="13" xfId="0" applyFont="1" applyBorder="1" applyAlignment="1">
      <alignment horizontal="center" vertical="center" wrapText="1"/>
    </xf>
    <xf numFmtId="0" fontId="28" fillId="0" borderId="7" xfId="0" applyFont="1" applyBorder="1" applyAlignment="1">
      <alignment horizontal="center" vertical="center" wrapText="1"/>
    </xf>
    <xf numFmtId="0" fontId="5" fillId="0" borderId="96" xfId="0" applyFont="1" applyBorder="1" applyAlignment="1">
      <alignment vertical="center" wrapText="1"/>
    </xf>
    <xf numFmtId="0" fontId="5" fillId="0" borderId="0" xfId="0" applyFont="1" applyBorder="1" applyAlignment="1">
      <alignment vertical="center" wrapText="1"/>
    </xf>
    <xf numFmtId="0" fontId="5" fillId="0" borderId="95" xfId="0" applyFont="1" applyBorder="1" applyAlignment="1">
      <alignment vertical="center" wrapText="1"/>
    </xf>
    <xf numFmtId="0" fontId="5" fillId="0" borderId="115" xfId="0" applyFont="1" applyBorder="1" applyAlignment="1">
      <alignment vertical="center" wrapText="1"/>
    </xf>
    <xf numFmtId="0" fontId="5" fillId="0" borderId="104" xfId="0" applyFont="1" applyBorder="1" applyAlignment="1">
      <alignment vertical="center" wrapText="1"/>
    </xf>
    <xf numFmtId="0" fontId="5" fillId="0" borderId="116" xfId="0" applyFont="1" applyBorder="1" applyAlignment="1">
      <alignment vertical="center" wrapText="1"/>
    </xf>
    <xf numFmtId="0" fontId="30" fillId="0" borderId="134" xfId="0" applyFont="1" applyBorder="1" applyAlignment="1">
      <alignment horizontal="center" vertical="center" wrapText="1"/>
    </xf>
    <xf numFmtId="0" fontId="30" fillId="0" borderId="105" xfId="0" applyFont="1" applyBorder="1" applyAlignment="1">
      <alignment horizontal="center" vertical="center" wrapText="1"/>
    </xf>
    <xf numFmtId="0" fontId="30" fillId="0" borderId="56" xfId="0" applyFont="1" applyBorder="1" applyAlignment="1">
      <alignment horizontal="center" vertical="center" wrapText="1"/>
    </xf>
    <xf numFmtId="0" fontId="5" fillId="0" borderId="62" xfId="0" applyFont="1" applyBorder="1" applyAlignment="1">
      <alignment vertical="center" wrapText="1"/>
    </xf>
    <xf numFmtId="0" fontId="5" fillId="0" borderId="114" xfId="0" applyFont="1" applyBorder="1" applyAlignment="1">
      <alignment vertical="center" wrapText="1"/>
    </xf>
    <xf numFmtId="0" fontId="5" fillId="0" borderId="93" xfId="0" applyFont="1" applyBorder="1" applyAlignment="1">
      <alignment vertical="center" wrapText="1"/>
    </xf>
    <xf numFmtId="0" fontId="0" fillId="0" borderId="7" xfId="0" applyBorder="1" applyAlignment="1">
      <alignment horizontal="center" vertical="center" wrapText="1"/>
    </xf>
    <xf numFmtId="0" fontId="0" fillId="0" borderId="7" xfId="0" applyBorder="1" applyAlignment="1">
      <alignment horizontal="center" wrapText="1"/>
    </xf>
    <xf numFmtId="0" fontId="0" fillId="0" borderId="7" xfId="0" applyBorder="1" applyAlignment="1">
      <alignment horizontal="center"/>
    </xf>
    <xf numFmtId="0" fontId="34" fillId="0" borderId="6" xfId="0" applyFont="1" applyBorder="1" applyAlignment="1">
      <alignment horizontal="center" vertical="center" wrapText="1"/>
    </xf>
    <xf numFmtId="0" fontId="34" fillId="0" borderId="88" xfId="0" applyFont="1" applyBorder="1" applyAlignment="1">
      <alignment horizontal="center" vertical="center" wrapText="1"/>
    </xf>
    <xf numFmtId="0" fontId="34" fillId="0" borderId="51" xfId="0" applyFont="1" applyBorder="1" applyAlignment="1">
      <alignment horizontal="center" vertical="center" wrapText="1"/>
    </xf>
    <xf numFmtId="0" fontId="7" fillId="0" borderId="95" xfId="0" applyFont="1" applyBorder="1" applyAlignment="1">
      <alignment horizontal="left" vertical="center" wrapText="1"/>
    </xf>
    <xf numFmtId="0" fontId="7" fillId="0" borderId="115" xfId="0" applyFont="1" applyBorder="1" applyAlignment="1">
      <alignment horizontal="left" vertical="center" wrapText="1"/>
    </xf>
    <xf numFmtId="0" fontId="7" fillId="0" borderId="104" xfId="0" applyFont="1" applyBorder="1" applyAlignment="1">
      <alignment horizontal="left" vertical="center" wrapText="1"/>
    </xf>
    <xf numFmtId="0" fontId="7" fillId="0" borderId="116" xfId="0" applyFont="1" applyBorder="1" applyAlignment="1">
      <alignment horizontal="left" vertical="center" wrapText="1"/>
    </xf>
    <xf numFmtId="0" fontId="62" fillId="0" borderId="113" xfId="0" applyFont="1" applyBorder="1" applyAlignment="1">
      <alignment horizontal="left" vertical="center" wrapText="1"/>
    </xf>
    <xf numFmtId="0" fontId="62" fillId="0" borderId="103" xfId="0" applyFont="1" applyBorder="1" applyAlignment="1">
      <alignment horizontal="left" vertical="center" wrapText="1"/>
    </xf>
    <xf numFmtId="0" fontId="5" fillId="0" borderId="103" xfId="0" applyFont="1" applyBorder="1" applyAlignment="1">
      <alignment horizontal="left" vertical="center" wrapText="1"/>
    </xf>
    <xf numFmtId="0" fontId="12" fillId="0" borderId="6" xfId="0" applyFont="1" applyFill="1" applyBorder="1" applyAlignment="1">
      <alignment horizontal="center" vertical="center" wrapText="1"/>
    </xf>
    <xf numFmtId="0" fontId="12" fillId="0" borderId="88" xfId="0" applyFont="1" applyFill="1" applyBorder="1" applyAlignment="1">
      <alignment horizontal="center" vertical="center" wrapText="1"/>
    </xf>
    <xf numFmtId="0" fontId="12" fillId="0" borderId="51" xfId="0" applyFont="1" applyFill="1" applyBorder="1" applyAlignment="1">
      <alignment horizontal="center" vertical="center" wrapText="1"/>
    </xf>
    <xf numFmtId="0" fontId="10" fillId="3" borderId="5" xfId="0" applyFont="1" applyFill="1" applyBorder="1" applyAlignment="1">
      <alignment horizontal="left" vertical="center"/>
    </xf>
    <xf numFmtId="0" fontId="10" fillId="3" borderId="151" xfId="0" applyFont="1" applyFill="1" applyBorder="1" applyAlignment="1">
      <alignment horizontal="left" vertical="center"/>
    </xf>
    <xf numFmtId="0" fontId="10" fillId="3" borderId="4" xfId="0" applyFont="1" applyFill="1" applyBorder="1" applyAlignment="1">
      <alignment horizontal="left" vertical="center"/>
    </xf>
    <xf numFmtId="0" fontId="14" fillId="0" borderId="2" xfId="0" applyFont="1" applyBorder="1" applyAlignment="1">
      <alignment horizontal="left" vertical="center" wrapText="1"/>
    </xf>
    <xf numFmtId="0" fontId="14" fillId="0" borderId="1" xfId="0" applyFont="1" applyBorder="1" applyAlignment="1">
      <alignment horizontal="left" vertical="center" wrapText="1"/>
    </xf>
    <xf numFmtId="0" fontId="14" fillId="0" borderId="13" xfId="0" applyFont="1" applyBorder="1" applyAlignment="1">
      <alignment horizontal="left" vertical="center" wrapText="1"/>
    </xf>
    <xf numFmtId="0" fontId="10" fillId="0" borderId="6" xfId="0" applyFont="1" applyBorder="1" applyAlignment="1">
      <alignment horizontal="center" vertical="center"/>
    </xf>
    <xf numFmtId="0" fontId="10" fillId="0" borderId="88" xfId="0" applyFont="1" applyBorder="1" applyAlignment="1">
      <alignment horizontal="center" vertical="center"/>
    </xf>
    <xf numFmtId="0" fontId="10" fillId="0" borderId="51" xfId="0" applyFont="1" applyBorder="1" applyAlignment="1">
      <alignment horizontal="center" vertical="center"/>
    </xf>
    <xf numFmtId="0" fontId="12" fillId="0" borderId="6" xfId="0" applyFont="1" applyBorder="1" applyAlignment="1">
      <alignment horizontal="center" wrapText="1"/>
    </xf>
    <xf numFmtId="0" fontId="12" fillId="0" borderId="88" xfId="0" applyFont="1" applyBorder="1" applyAlignment="1">
      <alignment horizontal="center" wrapText="1"/>
    </xf>
    <xf numFmtId="0" fontId="12" fillId="0" borderId="51" xfId="0" applyFont="1" applyBorder="1" applyAlignment="1">
      <alignment horizontal="center" wrapText="1"/>
    </xf>
    <xf numFmtId="0" fontId="12" fillId="0" borderId="78" xfId="0" applyFont="1" applyBorder="1" applyAlignment="1">
      <alignment wrapText="1"/>
    </xf>
    <xf numFmtId="0" fontId="12" fillId="0" borderId="113" xfId="0" applyFont="1" applyBorder="1" applyAlignment="1">
      <alignment wrapText="1"/>
    </xf>
    <xf numFmtId="0" fontId="12" fillId="0" borderId="103" xfId="0" applyFont="1" applyBorder="1" applyAlignment="1">
      <alignment wrapText="1"/>
    </xf>
    <xf numFmtId="0" fontId="34" fillId="0" borderId="62" xfId="0" applyFont="1" applyBorder="1" applyAlignment="1">
      <alignment horizontal="left" vertical="center" wrapText="1"/>
    </xf>
    <xf numFmtId="0" fontId="34" fillId="0" borderId="114" xfId="0" applyFont="1" applyBorder="1" applyAlignment="1">
      <alignment horizontal="left" vertical="center" wrapText="1"/>
    </xf>
    <xf numFmtId="0" fontId="34" fillId="0" borderId="93" xfId="0" applyFont="1" applyBorder="1" applyAlignment="1">
      <alignment horizontal="left" vertical="center" wrapText="1"/>
    </xf>
    <xf numFmtId="0" fontId="34" fillId="0" borderId="115" xfId="0" applyFont="1" applyBorder="1" applyAlignment="1">
      <alignment horizontal="left" vertical="center" wrapText="1"/>
    </xf>
    <xf numFmtId="0" fontId="34" fillId="0" borderId="104" xfId="0" applyFont="1" applyBorder="1" applyAlignment="1">
      <alignment horizontal="left" vertical="center" wrapText="1"/>
    </xf>
    <xf numFmtId="0" fontId="34" fillId="0" borderId="116" xfId="0" applyFont="1" applyBorder="1" applyAlignment="1">
      <alignment horizontal="left" vertical="center" wrapText="1"/>
    </xf>
    <xf numFmtId="0" fontId="34" fillId="0" borderId="78" xfId="0" applyFont="1" applyBorder="1" applyAlignment="1">
      <alignment horizontal="left" vertical="center" wrapText="1"/>
    </xf>
    <xf numFmtId="0" fontId="34" fillId="0" borderId="113" xfId="0" applyFont="1" applyBorder="1" applyAlignment="1">
      <alignment horizontal="left" vertical="center" wrapText="1"/>
    </xf>
    <xf numFmtId="0" fontId="34" fillId="0" borderId="103" xfId="0" applyFont="1" applyBorder="1" applyAlignment="1">
      <alignment horizontal="left" vertical="center" wrapText="1"/>
    </xf>
    <xf numFmtId="0" fontId="12" fillId="0" borderId="22" xfId="1" applyFont="1" applyBorder="1" applyAlignment="1">
      <alignment wrapText="1"/>
    </xf>
    <xf numFmtId="0" fontId="28" fillId="0" borderId="22" xfId="1" applyFont="1" applyBorder="1" applyAlignment="1">
      <alignment horizontal="center" wrapText="1"/>
    </xf>
    <xf numFmtId="0" fontId="28" fillId="0" borderId="22" xfId="1" applyFont="1" applyBorder="1" applyAlignment="1">
      <alignment wrapText="1"/>
    </xf>
    <xf numFmtId="0" fontId="18" fillId="0" borderId="29" xfId="1" applyBorder="1" applyAlignment="1"/>
    <xf numFmtId="0" fontId="18" fillId="0" borderId="122" xfId="1" applyBorder="1" applyAlignment="1"/>
    <xf numFmtId="0" fontId="18" fillId="0" borderId="123" xfId="1" applyBorder="1" applyAlignment="1"/>
    <xf numFmtId="0" fontId="28" fillId="0" borderId="58" xfId="1" applyFont="1" applyBorder="1" applyAlignment="1">
      <alignment horizontal="center" vertical="center" wrapText="1"/>
    </xf>
    <xf numFmtId="0" fontId="28" fillId="0" borderId="60" xfId="1" applyFont="1" applyBorder="1" applyAlignment="1">
      <alignment horizontal="center" vertical="center" wrapText="1"/>
    </xf>
    <xf numFmtId="2" fontId="12" fillId="0" borderId="7" xfId="0" applyNumberFormat="1" applyFont="1" applyBorder="1" applyAlignment="1">
      <alignment horizontal="center" vertical="center"/>
    </xf>
    <xf numFmtId="0" fontId="12" fillId="0" borderId="58" xfId="1" applyFont="1" applyBorder="1" applyAlignment="1">
      <alignment horizontal="center" vertical="center" wrapText="1"/>
    </xf>
    <xf numFmtId="0" fontId="12" fillId="0" borderId="60" xfId="1" applyFont="1" applyBorder="1" applyAlignment="1">
      <alignment horizontal="center" vertical="center" wrapText="1"/>
    </xf>
    <xf numFmtId="0" fontId="12" fillId="0" borderId="21" xfId="1" applyFont="1" applyFill="1" applyBorder="1" applyAlignment="1">
      <alignment horizontal="left" vertical="center"/>
    </xf>
    <xf numFmtId="0" fontId="12" fillId="0" borderId="57" xfId="1" applyFont="1" applyFill="1" applyBorder="1" applyAlignment="1">
      <alignment horizontal="left" vertical="center"/>
    </xf>
    <xf numFmtId="0" fontId="28" fillId="0" borderId="7" xfId="1" applyFont="1" applyBorder="1" applyAlignment="1">
      <alignment horizontal="left" vertical="center"/>
    </xf>
    <xf numFmtId="0" fontId="30" fillId="0" borderId="7" xfId="1" applyFont="1" applyBorder="1" applyAlignment="1">
      <alignment horizontal="center" vertical="center" wrapText="1"/>
    </xf>
    <xf numFmtId="0" fontId="28" fillId="0" borderId="21" xfId="1" applyFont="1" applyBorder="1" applyAlignment="1">
      <alignment horizontal="left" vertical="center" wrapText="1"/>
    </xf>
    <xf numFmtId="0" fontId="28" fillId="0" borderId="57" xfId="1" applyFont="1" applyBorder="1" applyAlignment="1">
      <alignment horizontal="left" vertical="center" wrapText="1"/>
    </xf>
    <xf numFmtId="0" fontId="23" fillId="0" borderId="22" xfId="1" applyFont="1" applyBorder="1" applyAlignment="1">
      <alignment horizontal="center" vertical="center" wrapText="1"/>
    </xf>
    <xf numFmtId="0" fontId="28" fillId="0" borderId="38" xfId="1" applyFont="1" applyBorder="1" applyAlignment="1">
      <alignment horizontal="left" vertical="center"/>
    </xf>
    <xf numFmtId="0" fontId="28" fillId="0" borderId="27" xfId="1" applyFont="1" applyBorder="1" applyAlignment="1">
      <alignment horizontal="left" vertical="center"/>
    </xf>
    <xf numFmtId="0" fontId="18" fillId="0" borderId="152" xfId="1" applyFont="1" applyBorder="1" applyAlignment="1">
      <alignment horizontal="left"/>
    </xf>
    <xf numFmtId="0" fontId="18" fillId="0" borderId="31" xfId="1" applyFont="1" applyBorder="1" applyAlignment="1">
      <alignment horizontal="left"/>
    </xf>
    <xf numFmtId="0" fontId="18" fillId="0" borderId="32" xfId="1" applyBorder="1" applyAlignment="1">
      <alignment wrapText="1"/>
    </xf>
    <xf numFmtId="0" fontId="18" fillId="0" borderId="118" xfId="1" applyBorder="1" applyAlignment="1">
      <alignment wrapText="1"/>
    </xf>
    <xf numFmtId="0" fontId="18" fillId="0" borderId="119" xfId="1" applyBorder="1" applyAlignment="1">
      <alignment wrapText="1"/>
    </xf>
    <xf numFmtId="0" fontId="25" fillId="0" borderId="19" xfId="1" applyFont="1" applyBorder="1" applyAlignment="1">
      <alignment horizontal="left"/>
    </xf>
    <xf numFmtId="0" fontId="28" fillId="0" borderId="22" xfId="1" applyFont="1" applyBorder="1" applyAlignment="1">
      <alignment horizontal="left" vertical="center" wrapText="1"/>
    </xf>
    <xf numFmtId="2" fontId="61" fillId="0" borderId="155" xfId="0" applyNumberFormat="1" applyFont="1" applyFill="1" applyBorder="1" applyAlignment="1">
      <alignment horizontal="right"/>
    </xf>
    <xf numFmtId="2" fontId="61" fillId="0" borderId="157" xfId="0" applyNumberFormat="1" applyFont="1" applyFill="1" applyBorder="1" applyAlignment="1">
      <alignment horizontal="right"/>
    </xf>
    <xf numFmtId="0" fontId="54" fillId="0" borderId="7" xfId="0" applyFont="1" applyFill="1" applyBorder="1" applyAlignment="1">
      <alignment horizontal="left" vertical="center" wrapText="1"/>
    </xf>
    <xf numFmtId="2" fontId="61" fillId="0" borderId="155" xfId="0" applyNumberFormat="1" applyFont="1" applyBorder="1" applyAlignment="1">
      <alignment horizontal="right"/>
    </xf>
    <xf numFmtId="2" fontId="61" fillId="0" borderId="157" xfId="0" applyNumberFormat="1" applyFont="1" applyBorder="1" applyAlignment="1">
      <alignment horizontal="right"/>
    </xf>
    <xf numFmtId="0" fontId="52" fillId="0" borderId="153" xfId="0" applyFont="1" applyFill="1" applyBorder="1" applyAlignment="1"/>
  </cellXfs>
  <cellStyles count="3">
    <cellStyle name="Normálna" xfId="0" builtinId="0"/>
    <cellStyle name="Normálne 2" xfId="1" xr:uid="{00000000-0005-0000-0000-000001000000}"/>
    <cellStyle name="Percentá"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1</xdr:row>
      <xdr:rowOff>38100</xdr:rowOff>
    </xdr:from>
    <xdr:to>
      <xdr:col>2</xdr:col>
      <xdr:colOff>561975</xdr:colOff>
      <xdr:row>14</xdr:row>
      <xdr:rowOff>142875</xdr:rowOff>
    </xdr:to>
    <xdr:pic>
      <xdr:nvPicPr>
        <xdr:cNvPr id="2803" name="Obrázok 1">
          <a:extLst>
            <a:ext uri="{FF2B5EF4-FFF2-40B4-BE49-F238E27FC236}">
              <a16:creationId xmlns:a16="http://schemas.microsoft.com/office/drawing/2014/main" id="{00000000-0008-0000-0000-0000F30A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00025"/>
          <a:ext cx="1695450" cy="2209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52"/>
  <sheetViews>
    <sheetView workbookViewId="0">
      <selection activeCell="F35" sqref="F35"/>
    </sheetView>
  </sheetViews>
  <sheetFormatPr defaultRowHeight="12.75" x14ac:dyDescent="0.2"/>
  <sheetData>
    <row r="6" spans="4:9" x14ac:dyDescent="0.2">
      <c r="D6" s="789" t="s">
        <v>43</v>
      </c>
      <c r="E6" s="789"/>
      <c r="F6" s="789"/>
      <c r="G6" s="789"/>
      <c r="H6" s="789"/>
      <c r="I6" s="789"/>
    </row>
    <row r="7" spans="4:9" x14ac:dyDescent="0.2">
      <c r="D7" s="789"/>
      <c r="E7" s="789"/>
      <c r="F7" s="789"/>
      <c r="G7" s="789"/>
      <c r="H7" s="789"/>
      <c r="I7" s="789"/>
    </row>
    <row r="8" spans="4:9" x14ac:dyDescent="0.2">
      <c r="D8" s="789"/>
      <c r="E8" s="789"/>
      <c r="F8" s="789"/>
      <c r="G8" s="789"/>
      <c r="H8" s="789"/>
      <c r="I8" s="789"/>
    </row>
    <row r="9" spans="4:9" x14ac:dyDescent="0.2">
      <c r="D9" s="789"/>
      <c r="E9" s="789"/>
      <c r="F9" s="789"/>
      <c r="G9" s="789"/>
      <c r="H9" s="789"/>
      <c r="I9" s="789"/>
    </row>
    <row r="10" spans="4:9" x14ac:dyDescent="0.2">
      <c r="D10" s="789"/>
      <c r="E10" s="789"/>
      <c r="F10" s="789"/>
      <c r="G10" s="789"/>
      <c r="H10" s="789"/>
      <c r="I10" s="789"/>
    </row>
    <row r="11" spans="4:9" x14ac:dyDescent="0.2">
      <c r="D11" s="789"/>
      <c r="E11" s="789"/>
      <c r="F11" s="789"/>
      <c r="G11" s="789"/>
      <c r="H11" s="789"/>
      <c r="I11" s="789"/>
    </row>
    <row r="20" spans="1:10" x14ac:dyDescent="0.2">
      <c r="A20" s="789" t="s">
        <v>957</v>
      </c>
      <c r="B20" s="789"/>
      <c r="C20" s="789"/>
      <c r="D20" s="789"/>
      <c r="E20" s="789"/>
      <c r="F20" s="789"/>
      <c r="G20" s="789"/>
      <c r="H20" s="789"/>
      <c r="I20" s="789"/>
      <c r="J20" s="789"/>
    </row>
    <row r="21" spans="1:10" x14ac:dyDescent="0.2">
      <c r="A21" s="789"/>
      <c r="B21" s="789"/>
      <c r="C21" s="789"/>
      <c r="D21" s="789"/>
      <c r="E21" s="789"/>
      <c r="F21" s="789"/>
      <c r="G21" s="789"/>
      <c r="H21" s="789"/>
      <c r="I21" s="789"/>
      <c r="J21" s="789"/>
    </row>
    <row r="22" spans="1:10" x14ac:dyDescent="0.2">
      <c r="A22" s="789"/>
      <c r="B22" s="789"/>
      <c r="C22" s="789"/>
      <c r="D22" s="789"/>
      <c r="E22" s="789"/>
      <c r="F22" s="789"/>
      <c r="G22" s="789"/>
      <c r="H22" s="789"/>
      <c r="I22" s="789"/>
      <c r="J22" s="789"/>
    </row>
    <row r="23" spans="1:10" x14ac:dyDescent="0.2">
      <c r="A23" s="789"/>
      <c r="B23" s="789"/>
      <c r="C23" s="789"/>
      <c r="D23" s="789"/>
      <c r="E23" s="789"/>
      <c r="F23" s="789"/>
      <c r="G23" s="789"/>
      <c r="H23" s="789"/>
      <c r="I23" s="789"/>
      <c r="J23" s="789"/>
    </row>
    <row r="24" spans="1:10" x14ac:dyDescent="0.2">
      <c r="A24" s="789"/>
      <c r="B24" s="789"/>
      <c r="C24" s="789"/>
      <c r="D24" s="789"/>
      <c r="E24" s="789"/>
      <c r="F24" s="789"/>
      <c r="G24" s="789"/>
      <c r="H24" s="789"/>
      <c r="I24" s="789"/>
      <c r="J24" s="789"/>
    </row>
    <row r="25" spans="1:10" x14ac:dyDescent="0.2">
      <c r="A25" s="789" t="s">
        <v>44</v>
      </c>
      <c r="B25" s="789"/>
      <c r="C25" s="789"/>
      <c r="D25" s="789"/>
      <c r="E25" s="789"/>
      <c r="F25" s="789"/>
      <c r="G25" s="789"/>
      <c r="H25" s="789"/>
      <c r="I25" s="789"/>
      <c r="J25" s="789"/>
    </row>
    <row r="26" spans="1:10" x14ac:dyDescent="0.2">
      <c r="A26" s="789"/>
      <c r="B26" s="789"/>
      <c r="C26" s="789"/>
      <c r="D26" s="789"/>
      <c r="E26" s="789"/>
      <c r="F26" s="789"/>
      <c r="G26" s="789"/>
      <c r="H26" s="789"/>
      <c r="I26" s="789"/>
      <c r="J26" s="789"/>
    </row>
    <row r="27" spans="1:10" x14ac:dyDescent="0.2">
      <c r="A27" s="789"/>
      <c r="B27" s="789"/>
      <c r="C27" s="789"/>
      <c r="D27" s="789"/>
      <c r="E27" s="789"/>
      <c r="F27" s="789"/>
      <c r="G27" s="789"/>
      <c r="H27" s="789"/>
      <c r="I27" s="789"/>
      <c r="J27" s="789"/>
    </row>
    <row r="28" spans="1:10" x14ac:dyDescent="0.2">
      <c r="A28" s="789"/>
      <c r="B28" s="789"/>
      <c r="C28" s="789"/>
      <c r="D28" s="789"/>
      <c r="E28" s="789"/>
      <c r="F28" s="789"/>
      <c r="G28" s="789"/>
      <c r="H28" s="789"/>
      <c r="I28" s="789"/>
      <c r="J28" s="789"/>
    </row>
    <row r="29" spans="1:10" x14ac:dyDescent="0.2">
      <c r="A29" s="789"/>
      <c r="B29" s="789"/>
      <c r="C29" s="789"/>
      <c r="D29" s="789"/>
      <c r="E29" s="789"/>
      <c r="F29" s="789"/>
      <c r="G29" s="789"/>
      <c r="H29" s="789"/>
      <c r="I29" s="789"/>
      <c r="J29" s="789"/>
    </row>
    <row r="30" spans="1:10" x14ac:dyDescent="0.2">
      <c r="A30" s="789" t="s">
        <v>956</v>
      </c>
      <c r="B30" s="789"/>
      <c r="C30" s="789"/>
      <c r="D30" s="789"/>
      <c r="E30" s="789"/>
      <c r="F30" s="789"/>
      <c r="G30" s="789"/>
      <c r="H30" s="789"/>
      <c r="I30" s="789"/>
      <c r="J30" s="789"/>
    </row>
    <row r="31" spans="1:10" x14ac:dyDescent="0.2">
      <c r="A31" s="789"/>
      <c r="B31" s="789"/>
      <c r="C31" s="789"/>
      <c r="D31" s="789"/>
      <c r="E31" s="789"/>
      <c r="F31" s="789"/>
      <c r="G31" s="789"/>
      <c r="H31" s="789"/>
      <c r="I31" s="789"/>
      <c r="J31" s="789"/>
    </row>
    <row r="32" spans="1:10" x14ac:dyDescent="0.2">
      <c r="A32" s="789"/>
      <c r="B32" s="789"/>
      <c r="C32" s="789"/>
      <c r="D32" s="789"/>
      <c r="E32" s="789"/>
      <c r="F32" s="789"/>
      <c r="G32" s="789"/>
      <c r="H32" s="789"/>
      <c r="I32" s="789"/>
      <c r="J32" s="789"/>
    </row>
    <row r="33" spans="1:10" x14ac:dyDescent="0.2">
      <c r="A33" s="789"/>
      <c r="B33" s="789"/>
      <c r="C33" s="789"/>
      <c r="D33" s="789"/>
      <c r="E33" s="789"/>
      <c r="F33" s="789"/>
      <c r="G33" s="789"/>
      <c r="H33" s="789"/>
      <c r="I33" s="789"/>
      <c r="J33" s="789"/>
    </row>
    <row r="34" spans="1:10" x14ac:dyDescent="0.2">
      <c r="A34" s="789"/>
      <c r="B34" s="789"/>
      <c r="C34" s="789"/>
      <c r="D34" s="789"/>
      <c r="E34" s="789"/>
      <c r="F34" s="789"/>
      <c r="G34" s="789"/>
      <c r="H34" s="789"/>
      <c r="I34" s="789"/>
      <c r="J34" s="789"/>
    </row>
    <row r="35" spans="1:10" ht="26.25" x14ac:dyDescent="0.4">
      <c r="E35" s="761" t="s">
        <v>958</v>
      </c>
    </row>
    <row r="48" spans="1:10" ht="18" x14ac:dyDescent="0.25">
      <c r="A48" s="54" t="s">
        <v>1187</v>
      </c>
      <c r="G48" s="790" t="s">
        <v>45</v>
      </c>
      <c r="H48" s="790"/>
      <c r="I48" s="790"/>
      <c r="J48" s="790"/>
    </row>
    <row r="49" spans="1:10" ht="18" x14ac:dyDescent="0.2">
      <c r="G49" s="788" t="s">
        <v>46</v>
      </c>
      <c r="H49" s="788"/>
      <c r="I49" s="788"/>
      <c r="J49" s="788"/>
    </row>
    <row r="52" spans="1:10" ht="18" x14ac:dyDescent="0.25">
      <c r="A52" s="54" t="s">
        <v>1188</v>
      </c>
    </row>
  </sheetData>
  <mergeCells count="6">
    <mergeCell ref="G49:J49"/>
    <mergeCell ref="D6:I11"/>
    <mergeCell ref="A20:J24"/>
    <mergeCell ref="A25:J29"/>
    <mergeCell ref="A30:J34"/>
    <mergeCell ref="G48:J48"/>
  </mergeCells>
  <pageMargins left="0.7" right="0.7" top="0.75" bottom="0.75" header="0.3" footer="0.3"/>
  <pageSetup paperSize="9" scale="81"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pageSetUpPr fitToPage="1"/>
  </sheetPr>
  <dimension ref="A1:H49"/>
  <sheetViews>
    <sheetView showGridLines="0"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650</v>
      </c>
      <c r="B5" s="3"/>
      <c r="C5" s="42" t="s">
        <v>163</v>
      </c>
      <c r="D5" s="36" t="s">
        <v>164</v>
      </c>
      <c r="E5" s="37"/>
      <c r="F5" s="38"/>
    </row>
    <row r="6" spans="1:8" ht="13.5" thickBot="1" x14ac:dyDescent="0.25">
      <c r="A6" s="4"/>
      <c r="B6" s="3"/>
      <c r="C6" s="3"/>
      <c r="D6" s="3"/>
      <c r="E6" s="3"/>
      <c r="F6" s="3"/>
    </row>
    <row r="7" spans="1:8" ht="32.25" customHeight="1" thickBot="1" x14ac:dyDescent="0.25">
      <c r="A7" s="15" t="s">
        <v>21</v>
      </c>
      <c r="B7" s="3"/>
      <c r="C7" s="924" t="s">
        <v>556</v>
      </c>
      <c r="D7" s="925"/>
      <c r="E7" s="925"/>
      <c r="F7" s="926"/>
    </row>
    <row r="8" spans="1:8" ht="13.5" thickBot="1" x14ac:dyDescent="0.25">
      <c r="A8" s="16" t="s">
        <v>42</v>
      </c>
      <c r="B8" s="3"/>
      <c r="C8" s="791" t="s">
        <v>48</v>
      </c>
      <c r="D8" s="792"/>
      <c r="E8" s="792"/>
      <c r="F8" s="793"/>
    </row>
    <row r="9" spans="1:8" ht="30" customHeight="1" thickBot="1" x14ac:dyDescent="0.25">
      <c r="A9" s="16" t="s">
        <v>26</v>
      </c>
      <c r="B9" s="3"/>
      <c r="C9" s="927" t="s">
        <v>768</v>
      </c>
      <c r="D9" s="928"/>
      <c r="E9" s="928"/>
      <c r="F9" s="929"/>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26.5</v>
      </c>
      <c r="D12" s="797"/>
      <c r="E12" s="3"/>
      <c r="F12" s="3"/>
    </row>
    <row r="13" spans="1:8" ht="13.5" thickBot="1" x14ac:dyDescent="0.25">
      <c r="A13" s="15" t="s">
        <v>20</v>
      </c>
      <c r="B13" s="3"/>
      <c r="C13" s="796">
        <v>23.5</v>
      </c>
      <c r="D13" s="797"/>
      <c r="E13" s="3"/>
      <c r="F13" s="3"/>
    </row>
    <row r="14" spans="1:8" ht="13.5" thickBot="1" x14ac:dyDescent="0.25">
      <c r="A14" s="16" t="s">
        <v>1</v>
      </c>
      <c r="B14" s="3"/>
      <c r="C14" s="796">
        <v>20.817</v>
      </c>
      <c r="D14" s="797"/>
      <c r="E14" s="3"/>
      <c r="F14" s="3"/>
    </row>
    <row r="15" spans="1:8" ht="3" customHeight="1" thickBot="1" x14ac:dyDescent="0.25">
      <c r="A15" s="10"/>
      <c r="B15" s="3"/>
      <c r="C15" s="12"/>
      <c r="D15" s="12"/>
      <c r="E15" s="11"/>
      <c r="F15" s="11"/>
    </row>
    <row r="16" spans="1:8" ht="13.5" thickBot="1" x14ac:dyDescent="0.25">
      <c r="A16" s="15" t="s">
        <v>18</v>
      </c>
      <c r="B16" s="11"/>
      <c r="C16" s="791" t="s">
        <v>1129</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22"/>
      <c r="D22" s="22" t="s">
        <v>55</v>
      </c>
      <c r="E22" s="55">
        <v>23500</v>
      </c>
      <c r="F22" s="55">
        <v>20817.71</v>
      </c>
    </row>
    <row r="23" spans="1:8" ht="13.5" thickBot="1" x14ac:dyDescent="0.25">
      <c r="A23" s="563"/>
      <c r="B23" s="564"/>
      <c r="C23" s="504"/>
      <c r="D23" s="504"/>
      <c r="E23" s="565"/>
      <c r="F23" s="566"/>
    </row>
    <row r="24" spans="1:8" ht="13.5" thickBot="1" x14ac:dyDescent="0.25">
      <c r="A24" s="23" t="s">
        <v>11</v>
      </c>
      <c r="B24" s="24"/>
      <c r="C24" s="24"/>
      <c r="D24" s="24"/>
      <c r="E24" s="61">
        <f>SUM(E22:E23)</f>
        <v>23500</v>
      </c>
      <c r="F24" s="61">
        <f>SUM(F22:F23)</f>
        <v>20817.71</v>
      </c>
    </row>
    <row r="25" spans="1:8" ht="13.5" thickBot="1" x14ac:dyDescent="0.25">
      <c r="A25" s="33"/>
      <c r="B25" s="31">
        <v>719</v>
      </c>
      <c r="C25" s="31"/>
      <c r="D25" s="31" t="s">
        <v>770</v>
      </c>
      <c r="E25" s="355">
        <v>0</v>
      </c>
      <c r="F25" s="57"/>
    </row>
    <row r="26" spans="1:8" ht="13.5" thickBot="1" x14ac:dyDescent="0.25">
      <c r="A26" s="33" t="s">
        <v>12</v>
      </c>
      <c r="B26" s="31"/>
      <c r="C26" s="31"/>
      <c r="D26" s="31"/>
      <c r="E26" s="356">
        <f>E25</f>
        <v>0</v>
      </c>
      <c r="F26" s="354">
        <f>F25</f>
        <v>0</v>
      </c>
    </row>
    <row r="27" spans="1:8" ht="13.5" thickBot="1" x14ac:dyDescent="0.25">
      <c r="A27" s="26" t="s">
        <v>13</v>
      </c>
      <c r="B27" s="24"/>
      <c r="C27" s="24"/>
      <c r="D27" s="24"/>
      <c r="E27" s="58">
        <f>E24+E26</f>
        <v>23500</v>
      </c>
      <c r="F27" s="58">
        <f>F24+F26</f>
        <v>20817.71</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08" t="s">
        <v>22</v>
      </c>
      <c r="B32" s="810"/>
      <c r="C32" s="808" t="s">
        <v>15</v>
      </c>
      <c r="D32" s="810"/>
      <c r="E32" s="175" t="s">
        <v>878</v>
      </c>
      <c r="F32" s="29" t="s">
        <v>972</v>
      </c>
    </row>
    <row r="33" spans="1:8" ht="27" customHeight="1" x14ac:dyDescent="0.2">
      <c r="A33" s="801" t="s">
        <v>542</v>
      </c>
      <c r="B33" s="803"/>
      <c r="C33" s="833" t="s">
        <v>165</v>
      </c>
      <c r="D33" s="833"/>
      <c r="E33" s="63" t="s">
        <v>33</v>
      </c>
      <c r="F33" s="175" t="s">
        <v>33</v>
      </c>
    </row>
    <row r="34" spans="1:8" ht="28.5" customHeight="1" x14ac:dyDescent="0.2">
      <c r="A34" s="831"/>
      <c r="B34" s="832"/>
      <c r="C34" s="833" t="s">
        <v>543</v>
      </c>
      <c r="D34" s="833"/>
      <c r="E34" s="63">
        <v>7</v>
      </c>
      <c r="F34" s="63">
        <v>0</v>
      </c>
    </row>
    <row r="35" spans="1:8" ht="50.25" customHeight="1" x14ac:dyDescent="0.2">
      <c r="A35" s="831"/>
      <c r="B35" s="832"/>
      <c r="C35" s="833" t="s">
        <v>544</v>
      </c>
      <c r="D35" s="833"/>
      <c r="E35" s="63">
        <v>25</v>
      </c>
      <c r="F35" s="63">
        <v>20</v>
      </c>
    </row>
    <row r="36" spans="1:8" ht="44.25" customHeight="1" x14ac:dyDescent="0.2">
      <c r="A36" s="831"/>
      <c r="B36" s="832"/>
      <c r="C36" s="815" t="s">
        <v>545</v>
      </c>
      <c r="D36" s="817"/>
      <c r="E36" s="63">
        <v>20</v>
      </c>
      <c r="F36" s="63">
        <v>244</v>
      </c>
    </row>
    <row r="37" spans="1:8" ht="28.5" customHeight="1" x14ac:dyDescent="0.2">
      <c r="A37" s="831"/>
      <c r="B37" s="832"/>
      <c r="C37" s="815" t="s">
        <v>546</v>
      </c>
      <c r="D37" s="817"/>
      <c r="E37" s="63">
        <v>4</v>
      </c>
      <c r="F37" s="63">
        <v>10</v>
      </c>
    </row>
    <row r="38" spans="1:8" ht="45" customHeight="1" x14ac:dyDescent="0.2">
      <c r="A38" s="804"/>
      <c r="B38" s="806"/>
      <c r="C38" s="833" t="s">
        <v>547</v>
      </c>
      <c r="D38" s="833"/>
      <c r="E38" s="63">
        <v>120</v>
      </c>
      <c r="F38" s="63">
        <v>131</v>
      </c>
    </row>
    <row r="39" spans="1:8" ht="32.25" customHeight="1" x14ac:dyDescent="0.2">
      <c r="A39" s="801" t="s">
        <v>167</v>
      </c>
      <c r="B39" s="803"/>
      <c r="C39" s="815" t="s">
        <v>548</v>
      </c>
      <c r="D39" s="817"/>
      <c r="E39" s="210" t="s">
        <v>168</v>
      </c>
      <c r="F39" s="63" t="s">
        <v>168</v>
      </c>
    </row>
    <row r="40" spans="1:8" ht="44.25" customHeight="1" x14ac:dyDescent="0.2">
      <c r="A40" s="804"/>
      <c r="B40" s="806"/>
      <c r="C40" s="815" t="s">
        <v>549</v>
      </c>
      <c r="D40" s="817"/>
      <c r="E40" s="210" t="s">
        <v>33</v>
      </c>
      <c r="F40" s="63" t="s">
        <v>596</v>
      </c>
    </row>
    <row r="41" spans="1:8" ht="33.75" customHeight="1" x14ac:dyDescent="0.2">
      <c r="A41" s="807" t="s">
        <v>166</v>
      </c>
      <c r="B41" s="807"/>
      <c r="C41" s="833" t="s">
        <v>550</v>
      </c>
      <c r="D41" s="833"/>
      <c r="E41" s="210" t="s">
        <v>33</v>
      </c>
      <c r="F41" s="63" t="s">
        <v>597</v>
      </c>
    </row>
    <row r="42" spans="1:8" ht="22.5" customHeight="1" x14ac:dyDescent="0.2">
      <c r="A42" s="807"/>
      <c r="B42" s="807"/>
      <c r="C42" s="833" t="s">
        <v>551</v>
      </c>
      <c r="D42" s="833"/>
      <c r="E42" s="210">
        <v>1</v>
      </c>
      <c r="F42" s="63">
        <v>4</v>
      </c>
    </row>
    <row r="43" spans="1:8" ht="22.5" customHeight="1" x14ac:dyDescent="0.2">
      <c r="A43" s="807"/>
      <c r="B43" s="807"/>
      <c r="C43" s="833" t="s">
        <v>552</v>
      </c>
      <c r="D43" s="833"/>
      <c r="E43" s="210">
        <v>2</v>
      </c>
      <c r="F43" s="63">
        <v>2</v>
      </c>
    </row>
    <row r="44" spans="1:8" ht="22.5" customHeight="1" x14ac:dyDescent="0.2">
      <c r="A44" s="807"/>
      <c r="B44" s="807"/>
      <c r="C44" s="833" t="s">
        <v>553</v>
      </c>
      <c r="D44" s="833"/>
      <c r="E44" s="210">
        <v>2</v>
      </c>
      <c r="F44" s="63" t="s">
        <v>769</v>
      </c>
    </row>
    <row r="45" spans="1:8" ht="22.5" customHeight="1" x14ac:dyDescent="0.2">
      <c r="A45" s="430"/>
      <c r="B45" s="430"/>
      <c r="C45" s="430"/>
      <c r="D45" s="437"/>
      <c r="E45" s="487"/>
      <c r="F45" s="430"/>
    </row>
    <row r="46" spans="1:8" ht="12" customHeight="1" x14ac:dyDescent="0.2">
      <c r="A46" s="6" t="s">
        <v>16</v>
      </c>
      <c r="E46" s="20"/>
      <c r="F46" s="20"/>
    </row>
    <row r="47" spans="1:8" ht="288.75" customHeight="1" x14ac:dyDescent="0.2">
      <c r="A47" s="923" t="s">
        <v>17</v>
      </c>
      <c r="B47" s="922" t="s">
        <v>1131</v>
      </c>
      <c r="C47" s="922"/>
      <c r="D47" s="922"/>
      <c r="E47" s="922"/>
      <c r="F47" s="922"/>
      <c r="G47" s="19"/>
      <c r="H47" s="19"/>
    </row>
    <row r="48" spans="1:8" ht="142.5" customHeight="1" x14ac:dyDescent="0.2">
      <c r="A48" s="923"/>
      <c r="B48" s="922"/>
      <c r="C48" s="922"/>
      <c r="D48" s="922"/>
      <c r="E48" s="922"/>
      <c r="F48" s="922"/>
    </row>
    <row r="49" spans="1:6" ht="74.25" customHeight="1" x14ac:dyDescent="0.2">
      <c r="A49" s="34" t="s">
        <v>29</v>
      </c>
      <c r="B49" s="798" t="s">
        <v>1130</v>
      </c>
      <c r="C49" s="799"/>
      <c r="D49" s="799"/>
      <c r="E49" s="799"/>
      <c r="F49" s="800"/>
    </row>
  </sheetData>
  <mergeCells count="29">
    <mergeCell ref="C7:F7"/>
    <mergeCell ref="C33:D33"/>
    <mergeCell ref="C39:D39"/>
    <mergeCell ref="C40:D40"/>
    <mergeCell ref="C8:F8"/>
    <mergeCell ref="C9:F9"/>
    <mergeCell ref="C32:D32"/>
    <mergeCell ref="C35:D35"/>
    <mergeCell ref="C36:D36"/>
    <mergeCell ref="C11:D11"/>
    <mergeCell ref="C12:D12"/>
    <mergeCell ref="C13:D13"/>
    <mergeCell ref="C14:D14"/>
    <mergeCell ref="B49:F49"/>
    <mergeCell ref="C16:F16"/>
    <mergeCell ref="C17:F17"/>
    <mergeCell ref="B47:F48"/>
    <mergeCell ref="A32:B32"/>
    <mergeCell ref="A39:B40"/>
    <mergeCell ref="A47:A48"/>
    <mergeCell ref="A41:B44"/>
    <mergeCell ref="C34:D34"/>
    <mergeCell ref="C38:D38"/>
    <mergeCell ref="C42:D42"/>
    <mergeCell ref="C44:D44"/>
    <mergeCell ref="C43:D43"/>
    <mergeCell ref="C37:D37"/>
    <mergeCell ref="A33:B38"/>
    <mergeCell ref="C41:D41"/>
  </mergeCells>
  <pageMargins left="0.7" right="0.7" top="0.75" bottom="0.75" header="0.3" footer="0.3"/>
  <pageSetup paperSize="9" scale="94"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H41"/>
  <sheetViews>
    <sheetView showGridLines="0"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650</v>
      </c>
      <c r="B5" s="3"/>
      <c r="C5" s="42" t="s">
        <v>554</v>
      </c>
      <c r="D5" s="36" t="s">
        <v>555</v>
      </c>
      <c r="E5" s="37"/>
      <c r="F5" s="38"/>
    </row>
    <row r="6" spans="1:8" ht="13.5" thickBot="1" x14ac:dyDescent="0.25">
      <c r="A6" s="4"/>
      <c r="B6" s="3"/>
      <c r="C6" s="3"/>
      <c r="D6" s="3"/>
      <c r="E6" s="3"/>
      <c r="F6" s="3"/>
    </row>
    <row r="7" spans="1:8" ht="13.5" thickBot="1" x14ac:dyDescent="0.25">
      <c r="A7" s="15" t="s">
        <v>21</v>
      </c>
      <c r="B7" s="3"/>
      <c r="C7" s="9" t="s">
        <v>154</v>
      </c>
      <c r="D7" s="8"/>
      <c r="E7" s="8"/>
      <c r="F7" s="53"/>
    </row>
    <row r="8" spans="1:8" ht="13.5" thickBot="1" x14ac:dyDescent="0.25">
      <c r="A8" s="16" t="s">
        <v>42</v>
      </c>
      <c r="B8" s="3"/>
      <c r="C8" s="791" t="s">
        <v>48</v>
      </c>
      <c r="D8" s="792"/>
      <c r="E8" s="792"/>
      <c r="F8" s="793"/>
    </row>
    <row r="9" spans="1:8" ht="13.5" thickBot="1" x14ac:dyDescent="0.25">
      <c r="A9" s="16" t="s">
        <v>26</v>
      </c>
      <c r="B9" s="3"/>
      <c r="C9" s="791" t="s">
        <v>153</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28.1</v>
      </c>
      <c r="D12" s="797"/>
      <c r="E12" s="3"/>
      <c r="F12" s="3"/>
    </row>
    <row r="13" spans="1:8" ht="13.5" thickBot="1" x14ac:dyDescent="0.25">
      <c r="A13" s="15" t="s">
        <v>20</v>
      </c>
      <c r="B13" s="3"/>
      <c r="C13" s="796">
        <v>0.5</v>
      </c>
      <c r="D13" s="797"/>
      <c r="E13" s="3"/>
      <c r="F13" s="3"/>
    </row>
    <row r="14" spans="1:8" ht="13.5" thickBot="1" x14ac:dyDescent="0.25">
      <c r="A14" s="16" t="s">
        <v>1</v>
      </c>
      <c r="B14" s="3"/>
      <c r="C14" s="796">
        <v>0.40400000000000003</v>
      </c>
      <c r="D14" s="797"/>
      <c r="E14" s="3"/>
      <c r="F14" s="3"/>
    </row>
    <row r="15" spans="1:8" ht="3" customHeight="1" thickBot="1" x14ac:dyDescent="0.25">
      <c r="A15" s="10"/>
      <c r="B15" s="3"/>
      <c r="C15" s="12"/>
      <c r="D15" s="12"/>
      <c r="E15" s="11"/>
      <c r="F15" s="11"/>
    </row>
    <row r="16" spans="1:8" ht="13.5" thickBot="1" x14ac:dyDescent="0.25">
      <c r="A16" s="15" t="s">
        <v>18</v>
      </c>
      <c r="B16" s="11"/>
      <c r="C16" s="791" t="s">
        <v>1132</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55">
        <v>0</v>
      </c>
      <c r="F22" s="55">
        <v>0</v>
      </c>
    </row>
    <row r="23" spans="1:8" x14ac:dyDescent="0.2">
      <c r="A23" s="22"/>
      <c r="B23" s="62">
        <v>620</v>
      </c>
      <c r="C23" s="22"/>
      <c r="D23" s="22" t="s">
        <v>57</v>
      </c>
      <c r="E23" s="55">
        <v>0</v>
      </c>
      <c r="F23" s="55">
        <v>0</v>
      </c>
    </row>
    <row r="24" spans="1:8" ht="13.5" thickBot="1" x14ac:dyDescent="0.25">
      <c r="A24" s="22"/>
      <c r="B24" s="62">
        <v>630</v>
      </c>
      <c r="C24" s="22"/>
      <c r="D24" s="22" t="s">
        <v>55</v>
      </c>
      <c r="E24" s="55">
        <v>500</v>
      </c>
      <c r="F24" s="55">
        <v>404.05</v>
      </c>
    </row>
    <row r="25" spans="1:8" ht="13.5" thickBot="1" x14ac:dyDescent="0.25">
      <c r="A25" s="23" t="s">
        <v>11</v>
      </c>
      <c r="B25" s="24"/>
      <c r="C25" s="24"/>
      <c r="D25" s="24"/>
      <c r="E25" s="61">
        <f>SUM(E22:E24)</f>
        <v>500</v>
      </c>
      <c r="F25" s="61">
        <f>SUM(F22:F24)</f>
        <v>404.05</v>
      </c>
    </row>
    <row r="26" spans="1:8" ht="13.5" thickBot="1" x14ac:dyDescent="0.25">
      <c r="A26" s="33" t="s">
        <v>12</v>
      </c>
      <c r="B26" s="31"/>
      <c r="C26" s="31"/>
      <c r="D26" s="31"/>
      <c r="E26" s="56"/>
      <c r="F26" s="57"/>
    </row>
    <row r="27" spans="1:8" ht="13.5" thickBot="1" x14ac:dyDescent="0.25">
      <c r="A27" s="26" t="s">
        <v>13</v>
      </c>
      <c r="B27" s="24"/>
      <c r="C27" s="24"/>
      <c r="D27" s="24"/>
      <c r="E27" s="58">
        <f>E26+E25</f>
        <v>500</v>
      </c>
      <c r="F27" s="58">
        <f>F26+F25</f>
        <v>404.05</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25" t="s">
        <v>22</v>
      </c>
      <c r="B32" s="825"/>
      <c r="C32" s="825"/>
      <c r="D32" s="174" t="s">
        <v>15</v>
      </c>
      <c r="E32" s="175" t="s">
        <v>878</v>
      </c>
      <c r="F32" s="29" t="s">
        <v>972</v>
      </c>
    </row>
    <row r="33" spans="1:8" ht="22.5" customHeight="1" x14ac:dyDescent="0.2">
      <c r="A33" s="833" t="s">
        <v>176</v>
      </c>
      <c r="B33" s="833"/>
      <c r="C33" s="833"/>
      <c r="D33" s="211" t="s">
        <v>172</v>
      </c>
      <c r="E33" s="63">
        <v>2</v>
      </c>
      <c r="F33" s="63">
        <v>2</v>
      </c>
    </row>
    <row r="34" spans="1:8" ht="18" customHeight="1" x14ac:dyDescent="0.2">
      <c r="A34" s="833"/>
      <c r="B34" s="833"/>
      <c r="C34" s="833"/>
      <c r="D34" s="211" t="s">
        <v>173</v>
      </c>
      <c r="E34" s="63">
        <v>50</v>
      </c>
      <c r="F34" s="63">
        <v>100</v>
      </c>
    </row>
    <row r="35" spans="1:8" ht="22.5" x14ac:dyDescent="0.2">
      <c r="A35" s="833" t="s">
        <v>622</v>
      </c>
      <c r="B35" s="833"/>
      <c r="C35" s="833"/>
      <c r="D35" s="211" t="s">
        <v>174</v>
      </c>
      <c r="E35" s="63">
        <v>2</v>
      </c>
      <c r="F35" s="63">
        <v>2</v>
      </c>
    </row>
    <row r="36" spans="1:8" ht="45.75" customHeight="1" x14ac:dyDescent="0.2">
      <c r="A36" s="833"/>
      <c r="B36" s="833"/>
      <c r="C36" s="833"/>
      <c r="D36" s="211" t="s">
        <v>175</v>
      </c>
      <c r="E36" s="63">
        <v>2</v>
      </c>
      <c r="F36" s="63">
        <v>1</v>
      </c>
    </row>
    <row r="37" spans="1:8" ht="24" customHeight="1" x14ac:dyDescent="0.2">
      <c r="A37" s="6" t="s">
        <v>16</v>
      </c>
      <c r="E37" s="20"/>
      <c r="F37" s="20"/>
    </row>
    <row r="38" spans="1:8" ht="409.5" customHeight="1" x14ac:dyDescent="0.2">
      <c r="A38" s="851" t="s">
        <v>17</v>
      </c>
      <c r="B38" s="930" t="s">
        <v>1135</v>
      </c>
      <c r="C38" s="931"/>
      <c r="D38" s="931"/>
      <c r="E38" s="931"/>
      <c r="F38" s="932"/>
      <c r="G38" s="19"/>
      <c r="H38" s="19"/>
    </row>
    <row r="39" spans="1:8" ht="123" customHeight="1" x14ac:dyDescent="0.2">
      <c r="A39" s="853"/>
      <c r="B39" s="933"/>
      <c r="C39" s="934"/>
      <c r="D39" s="934"/>
      <c r="E39" s="934"/>
      <c r="F39" s="935"/>
      <c r="G39" s="19"/>
      <c r="H39" s="19"/>
    </row>
    <row r="40" spans="1:8" ht="12" customHeight="1" x14ac:dyDescent="0.2"/>
    <row r="41" spans="1:8" ht="28.5" customHeight="1" x14ac:dyDescent="0.2">
      <c r="A41" s="34" t="s">
        <v>29</v>
      </c>
      <c r="B41" s="919"/>
      <c r="C41" s="920"/>
      <c r="D41" s="920"/>
      <c r="E41" s="920"/>
      <c r="F41" s="921"/>
    </row>
  </sheetData>
  <mergeCells count="14">
    <mergeCell ref="C14:D14"/>
    <mergeCell ref="B41:F41"/>
    <mergeCell ref="A33:C34"/>
    <mergeCell ref="A35:C36"/>
    <mergeCell ref="C16:F16"/>
    <mergeCell ref="C17:F17"/>
    <mergeCell ref="A32:C32"/>
    <mergeCell ref="B38:F39"/>
    <mergeCell ref="A38:A39"/>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H36"/>
  <sheetViews>
    <sheetView showGridLines="0" topLeftCell="G1"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650</v>
      </c>
      <c r="B5" s="3"/>
      <c r="C5" s="42" t="s">
        <v>171</v>
      </c>
      <c r="D5" s="36" t="s">
        <v>177</v>
      </c>
      <c r="E5" s="37"/>
      <c r="F5" s="38"/>
    </row>
    <row r="6" spans="1:8" ht="13.5" thickBot="1" x14ac:dyDescent="0.25">
      <c r="A6" s="4"/>
      <c r="B6" s="3"/>
      <c r="C6" s="3"/>
      <c r="D6" s="3"/>
      <c r="E6" s="3"/>
      <c r="F6" s="3"/>
    </row>
    <row r="7" spans="1:8" ht="13.5" thickBot="1" x14ac:dyDescent="0.25">
      <c r="A7" s="15" t="s">
        <v>21</v>
      </c>
      <c r="B7" s="3"/>
      <c r="C7" s="9" t="s">
        <v>64</v>
      </c>
      <c r="D7" s="8"/>
      <c r="E7" s="8"/>
      <c r="F7" s="53"/>
    </row>
    <row r="8" spans="1:8" ht="13.5" thickBot="1" x14ac:dyDescent="0.25">
      <c r="A8" s="16" t="s">
        <v>42</v>
      </c>
      <c r="B8" s="3"/>
      <c r="C8" s="791" t="s">
        <v>48</v>
      </c>
      <c r="D8" s="792"/>
      <c r="E8" s="792"/>
      <c r="F8" s="793"/>
    </row>
    <row r="9" spans="1:8" ht="13.5" thickBot="1" x14ac:dyDescent="0.25">
      <c r="A9" s="16" t="s">
        <v>26</v>
      </c>
      <c r="B9" s="3"/>
      <c r="C9" s="791" t="s">
        <v>771</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8.5</v>
      </c>
      <c r="D12" s="797"/>
      <c r="E12" s="3"/>
      <c r="F12" s="3"/>
    </row>
    <row r="13" spans="1:8" ht="13.5" thickBot="1" x14ac:dyDescent="0.25">
      <c r="A13" s="15" t="s">
        <v>20</v>
      </c>
      <c r="B13" s="3"/>
      <c r="C13" s="796">
        <v>8.5</v>
      </c>
      <c r="D13" s="797"/>
      <c r="E13" s="3"/>
      <c r="F13" s="3"/>
    </row>
    <row r="14" spans="1:8" ht="13.5" thickBot="1" x14ac:dyDescent="0.25">
      <c r="A14" s="16" t="s">
        <v>1</v>
      </c>
      <c r="B14" s="3"/>
      <c r="C14" s="796">
        <v>6.452</v>
      </c>
      <c r="D14" s="797"/>
      <c r="E14" s="3"/>
      <c r="F14" s="3"/>
    </row>
    <row r="15" spans="1:8" ht="3" customHeight="1" thickBot="1" x14ac:dyDescent="0.25">
      <c r="A15" s="10"/>
      <c r="B15" s="3"/>
      <c r="C15" s="12"/>
      <c r="D15" s="12"/>
      <c r="E15" s="11"/>
      <c r="F15" s="11"/>
    </row>
    <row r="16" spans="1:8" ht="13.5" thickBot="1" x14ac:dyDescent="0.25">
      <c r="A16" s="15" t="s">
        <v>18</v>
      </c>
      <c r="B16" s="11"/>
      <c r="C16" s="791" t="s">
        <v>1129</v>
      </c>
      <c r="D16" s="792"/>
      <c r="E16" s="792"/>
      <c r="F16" s="793"/>
    </row>
    <row r="17" spans="1:8" ht="13.5" thickBot="1" x14ac:dyDescent="0.25">
      <c r="A17" s="16" t="s">
        <v>19</v>
      </c>
      <c r="B17" s="3"/>
      <c r="C17" s="791" t="s">
        <v>1084</v>
      </c>
      <c r="D17" s="792"/>
      <c r="E17" s="792"/>
      <c r="F17" s="793"/>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22"/>
      <c r="D22" s="22" t="s">
        <v>55</v>
      </c>
      <c r="E22" s="55">
        <v>8500</v>
      </c>
      <c r="F22" s="55">
        <v>6452.39</v>
      </c>
    </row>
    <row r="23" spans="1:8" ht="13.5" thickBot="1" x14ac:dyDescent="0.25">
      <c r="A23" s="23" t="s">
        <v>11</v>
      </c>
      <c r="B23" s="24"/>
      <c r="C23" s="24"/>
      <c r="D23" s="24"/>
      <c r="E23" s="61">
        <f>SUM(E22:E22)</f>
        <v>8500</v>
      </c>
      <c r="F23" s="61">
        <f>F22</f>
        <v>6452.39</v>
      </c>
    </row>
    <row r="24" spans="1:8" ht="13.5" thickBot="1" x14ac:dyDescent="0.25">
      <c r="A24" s="33" t="s">
        <v>12</v>
      </c>
      <c r="B24" s="31"/>
      <c r="C24" s="31"/>
      <c r="D24" s="31"/>
      <c r="E24" s="56"/>
      <c r="F24" s="57"/>
    </row>
    <row r="25" spans="1:8" ht="13.5" thickBot="1" x14ac:dyDescent="0.25">
      <c r="A25" s="26" t="s">
        <v>13</v>
      </c>
      <c r="B25" s="24"/>
      <c r="C25" s="24"/>
      <c r="D25" s="24"/>
      <c r="E25" s="58">
        <f>E24+E23</f>
        <v>8500</v>
      </c>
      <c r="F25" s="58">
        <f>F23</f>
        <v>6452.39</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25" t="s">
        <v>22</v>
      </c>
      <c r="B30" s="825"/>
      <c r="C30" s="825"/>
      <c r="D30" s="174" t="s">
        <v>15</v>
      </c>
      <c r="E30" s="175" t="s">
        <v>878</v>
      </c>
      <c r="F30" s="29" t="s">
        <v>972</v>
      </c>
    </row>
    <row r="31" spans="1:8" ht="22.5" x14ac:dyDescent="0.2">
      <c r="A31" s="833" t="s">
        <v>179</v>
      </c>
      <c r="B31" s="833"/>
      <c r="C31" s="833"/>
      <c r="D31" s="211" t="s">
        <v>178</v>
      </c>
      <c r="E31" s="63" t="s">
        <v>362</v>
      </c>
      <c r="F31" s="63">
        <v>11</v>
      </c>
    </row>
    <row r="32" spans="1:8" ht="74.25" customHeight="1" x14ac:dyDescent="0.2">
      <c r="A32" s="833"/>
      <c r="B32" s="833"/>
      <c r="C32" s="833"/>
      <c r="D32" s="45" t="s">
        <v>180</v>
      </c>
      <c r="E32" s="63">
        <v>44400</v>
      </c>
      <c r="F32" s="63">
        <v>39200</v>
      </c>
    </row>
    <row r="33" spans="1:8" ht="12" customHeight="1" x14ac:dyDescent="0.2">
      <c r="A33" s="6" t="s">
        <v>16</v>
      </c>
      <c r="E33" s="20"/>
      <c r="F33" s="20"/>
    </row>
    <row r="34" spans="1:8" ht="238.5" customHeight="1" x14ac:dyDescent="0.2">
      <c r="A34" s="34" t="s">
        <v>17</v>
      </c>
      <c r="B34" s="942" t="s">
        <v>1128</v>
      </c>
      <c r="C34" s="943"/>
      <c r="D34" s="943"/>
      <c r="E34" s="943"/>
      <c r="F34" s="943"/>
      <c r="G34" s="19"/>
      <c r="H34" s="19"/>
    </row>
    <row r="35" spans="1:8" ht="12" customHeight="1" x14ac:dyDescent="0.2"/>
    <row r="36" spans="1:8" ht="33.75" customHeight="1" x14ac:dyDescent="0.2">
      <c r="A36" s="34" t="s">
        <v>29</v>
      </c>
      <c r="B36" s="798"/>
      <c r="C36" s="799"/>
      <c r="D36" s="799"/>
      <c r="E36" s="799"/>
      <c r="F36" s="800"/>
    </row>
  </sheetData>
  <mergeCells count="12">
    <mergeCell ref="C14:D14"/>
    <mergeCell ref="B36:F36"/>
    <mergeCell ref="C16:F16"/>
    <mergeCell ref="C17:F17"/>
    <mergeCell ref="A30:C30"/>
    <mergeCell ref="A31:C32"/>
    <mergeCell ref="B34:F3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pageSetUpPr fitToPage="1"/>
  </sheetPr>
  <dimension ref="A1:I40"/>
  <sheetViews>
    <sheetView showGridLines="0" topLeftCell="A13" zoomScaleNormal="100" workbookViewId="0">
      <selection activeCell="F35" sqref="F35"/>
    </sheetView>
  </sheetViews>
  <sheetFormatPr defaultRowHeight="12.75" x14ac:dyDescent="0.2"/>
  <cols>
    <col min="1" max="1" width="34" customWidth="1"/>
    <col min="2" max="2" width="8.140625" customWidth="1"/>
    <col min="3" max="3" width="11.85546875" customWidth="1"/>
    <col min="4" max="4" width="20" customWidth="1"/>
    <col min="5" max="5" width="15.85546875" customWidth="1"/>
    <col min="6" max="6" width="18.140625" customWidth="1"/>
    <col min="7" max="7" width="30.7109375" style="7" customWidth="1"/>
    <col min="8" max="8" width="19.5703125" style="7" bestFit="1" customWidth="1"/>
    <col min="9" max="9" width="17.7109375" style="7" bestFit="1" customWidth="1"/>
  </cols>
  <sheetData>
    <row r="1" spans="1:9" ht="15.75" x14ac:dyDescent="0.25">
      <c r="A1" s="13" t="s">
        <v>4</v>
      </c>
      <c r="B1" s="13"/>
      <c r="C1" s="14"/>
      <c r="D1" s="14"/>
      <c r="E1" s="14"/>
      <c r="F1" s="14"/>
      <c r="G1" s="47"/>
      <c r="H1" s="47"/>
      <c r="I1" s="47"/>
    </row>
    <row r="2" spans="1:9" ht="8.25" customHeight="1" thickBot="1" x14ac:dyDescent="0.3">
      <c r="A2" s="5"/>
      <c r="B2" s="2"/>
    </row>
    <row r="3" spans="1:9" ht="13.5" thickBot="1" x14ac:dyDescent="0.25">
      <c r="A3" s="3"/>
      <c r="B3" s="3"/>
      <c r="C3" s="17" t="s">
        <v>24</v>
      </c>
      <c r="D3" s="794" t="s">
        <v>3</v>
      </c>
      <c r="E3" s="939"/>
      <c r="F3" s="939"/>
    </row>
    <row r="4" spans="1:9" ht="13.5" thickBot="1" x14ac:dyDescent="0.25">
      <c r="A4" s="15" t="s">
        <v>0</v>
      </c>
      <c r="B4" s="3"/>
      <c r="C4" s="35">
        <v>2</v>
      </c>
      <c r="D4" s="940" t="s">
        <v>30</v>
      </c>
      <c r="E4" s="941"/>
      <c r="F4" s="941"/>
    </row>
    <row r="5" spans="1:9" ht="13.5" thickBot="1" x14ac:dyDescent="0.25">
      <c r="A5" s="16" t="s">
        <v>650</v>
      </c>
      <c r="B5" s="3"/>
      <c r="C5" s="42" t="s">
        <v>557</v>
      </c>
      <c r="D5" s="36" t="s">
        <v>31</v>
      </c>
      <c r="E5" s="37"/>
      <c r="F5" s="37"/>
    </row>
    <row r="6" spans="1:9" ht="13.5" thickBot="1" x14ac:dyDescent="0.25">
      <c r="A6" s="4"/>
      <c r="B6" s="3"/>
      <c r="C6" s="3"/>
      <c r="D6" s="3"/>
      <c r="E6" s="3"/>
      <c r="F6" s="3"/>
    </row>
    <row r="7" spans="1:9" ht="13.5" thickBot="1" x14ac:dyDescent="0.25">
      <c r="A7" s="15" t="s">
        <v>21</v>
      </c>
      <c r="B7" s="3"/>
      <c r="C7" s="400" t="s">
        <v>560</v>
      </c>
      <c r="D7" s="401"/>
      <c r="E7" s="401"/>
      <c r="F7" s="402"/>
      <c r="G7" s="399"/>
    </row>
    <row r="8" spans="1:9" ht="13.5" thickBot="1" x14ac:dyDescent="0.25">
      <c r="A8" s="16" t="s">
        <v>42</v>
      </c>
      <c r="B8" s="3"/>
      <c r="C8" s="400" t="s">
        <v>48</v>
      </c>
      <c r="D8" s="401"/>
      <c r="E8" s="401"/>
      <c r="F8" s="402"/>
      <c r="G8" s="399"/>
    </row>
    <row r="9" spans="1:9" ht="13.5" thickBot="1" x14ac:dyDescent="0.25">
      <c r="A9" s="16" t="s">
        <v>26</v>
      </c>
      <c r="B9" s="3"/>
      <c r="C9" s="791" t="s">
        <v>49</v>
      </c>
      <c r="D9" s="792"/>
      <c r="E9" s="792"/>
      <c r="F9" s="793"/>
    </row>
    <row r="10" spans="1:9" ht="13.5" thickBot="1" x14ac:dyDescent="0.25">
      <c r="A10" s="4"/>
      <c r="B10" s="3"/>
      <c r="C10" s="3"/>
      <c r="D10" s="3"/>
      <c r="E10" s="3"/>
      <c r="F10" s="3"/>
    </row>
    <row r="11" spans="1:9" ht="13.5" thickBot="1" x14ac:dyDescent="0.25">
      <c r="A11" s="4"/>
      <c r="B11" s="3"/>
      <c r="C11" s="794" t="s">
        <v>28</v>
      </c>
      <c r="D11" s="795"/>
      <c r="E11" s="3"/>
      <c r="F11" s="3"/>
    </row>
    <row r="12" spans="1:9" ht="13.5" thickBot="1" x14ac:dyDescent="0.25">
      <c r="A12" s="18" t="s">
        <v>2</v>
      </c>
      <c r="B12" s="3"/>
      <c r="C12" s="796">
        <v>0</v>
      </c>
      <c r="D12" s="797"/>
      <c r="E12" s="3"/>
      <c r="F12" s="3"/>
    </row>
    <row r="13" spans="1:9" ht="13.5" thickBot="1" x14ac:dyDescent="0.25">
      <c r="A13" s="15" t="s">
        <v>20</v>
      </c>
      <c r="B13" s="3"/>
      <c r="C13" s="796">
        <v>0</v>
      </c>
      <c r="D13" s="797"/>
      <c r="E13" s="3"/>
      <c r="F13" s="3"/>
    </row>
    <row r="14" spans="1:9" ht="13.5" thickBot="1" x14ac:dyDescent="0.25">
      <c r="A14" s="16" t="s">
        <v>1</v>
      </c>
      <c r="B14" s="3"/>
      <c r="C14" s="796">
        <v>0</v>
      </c>
      <c r="D14" s="797"/>
      <c r="E14" s="3"/>
      <c r="F14" s="3"/>
    </row>
    <row r="15" spans="1:9" ht="13.5" thickBot="1" x14ac:dyDescent="0.25">
      <c r="A15" s="10"/>
      <c r="B15" s="3"/>
      <c r="C15" s="12"/>
      <c r="D15" s="12"/>
      <c r="E15" s="11"/>
      <c r="F15" s="11"/>
    </row>
    <row r="16" spans="1:9" s="7" customFormat="1" ht="13.5" thickBot="1" x14ac:dyDescent="0.25">
      <c r="A16" s="15" t="s">
        <v>18</v>
      </c>
      <c r="B16" s="11"/>
      <c r="C16" s="791" t="s">
        <v>1136</v>
      </c>
      <c r="D16" s="792"/>
      <c r="E16" s="792"/>
      <c r="F16" s="793"/>
    </row>
    <row r="17" spans="1:9" ht="13.5" thickBot="1" x14ac:dyDescent="0.25">
      <c r="A17" s="16" t="s">
        <v>19</v>
      </c>
      <c r="B17" s="3"/>
      <c r="C17" s="791" t="s">
        <v>1084</v>
      </c>
      <c r="D17" s="792"/>
      <c r="E17" s="792"/>
      <c r="F17" s="793"/>
    </row>
    <row r="18" spans="1:9" x14ac:dyDescent="0.2">
      <c r="B18" s="3"/>
    </row>
    <row r="19" spans="1:9" ht="15.75" x14ac:dyDescent="0.25">
      <c r="A19" s="13" t="s">
        <v>5</v>
      </c>
      <c r="B19" s="13"/>
      <c r="C19" s="14"/>
      <c r="D19" s="14"/>
      <c r="E19" s="14"/>
      <c r="F19" s="14"/>
      <c r="G19" s="47"/>
      <c r="H19" s="47"/>
      <c r="I19" s="47"/>
    </row>
    <row r="20" spans="1:9" ht="15.75" x14ac:dyDescent="0.25">
      <c r="A20" s="5"/>
      <c r="C20" s="7"/>
      <c r="D20" s="7"/>
      <c r="E20" s="7"/>
      <c r="F20" s="7"/>
    </row>
    <row r="21" spans="1:9" s="7" customFormat="1" x14ac:dyDescent="0.2">
      <c r="A21" s="28" t="s">
        <v>23</v>
      </c>
      <c r="B21" s="21" t="s">
        <v>6</v>
      </c>
      <c r="C21" s="21" t="s">
        <v>7</v>
      </c>
      <c r="D21" s="21" t="s">
        <v>8</v>
      </c>
      <c r="E21" s="21" t="s">
        <v>9</v>
      </c>
      <c r="F21" s="21" t="s">
        <v>10</v>
      </c>
    </row>
    <row r="22" spans="1:9" ht="13.5" thickBot="1" x14ac:dyDescent="0.25">
      <c r="A22" s="22"/>
      <c r="B22" s="22"/>
      <c r="C22" s="22"/>
      <c r="D22" s="22"/>
      <c r="E22" s="22"/>
      <c r="F22" s="22"/>
    </row>
    <row r="23" spans="1:9" ht="13.5" thickBot="1" x14ac:dyDescent="0.25">
      <c r="A23" s="23" t="s">
        <v>11</v>
      </c>
      <c r="B23" s="24"/>
      <c r="C23" s="24"/>
      <c r="D23" s="24"/>
      <c r="E23" s="24"/>
      <c r="F23" s="25"/>
    </row>
    <row r="24" spans="1:9" ht="13.5" thickBot="1" x14ac:dyDescent="0.25">
      <c r="A24" s="23" t="s">
        <v>12</v>
      </c>
      <c r="B24" s="24"/>
      <c r="C24" s="24"/>
      <c r="D24" s="24"/>
      <c r="E24" s="24"/>
      <c r="F24" s="25"/>
    </row>
    <row r="25" spans="1:9" ht="13.5" thickBot="1" x14ac:dyDescent="0.25">
      <c r="A25" s="26" t="s">
        <v>13</v>
      </c>
      <c r="B25" s="24"/>
      <c r="C25" s="24"/>
      <c r="D25" s="24"/>
      <c r="E25" s="24"/>
      <c r="F25" s="25"/>
    </row>
    <row r="29" spans="1:9" ht="15.75" x14ac:dyDescent="0.25">
      <c r="A29" s="13" t="s">
        <v>14</v>
      </c>
      <c r="B29" s="14"/>
      <c r="C29" s="14"/>
      <c r="D29" s="14"/>
      <c r="E29" s="14"/>
      <c r="F29" s="14"/>
      <c r="G29" s="47"/>
      <c r="H29" s="47"/>
      <c r="I29" s="47"/>
    </row>
    <row r="30" spans="1:9" x14ac:dyDescent="0.2">
      <c r="A30" s="1"/>
    </row>
    <row r="31" spans="1:9" ht="21.75" customHeight="1" x14ac:dyDescent="0.2">
      <c r="A31" s="377" t="s">
        <v>22</v>
      </c>
      <c r="B31" s="825" t="s">
        <v>15</v>
      </c>
      <c r="C31" s="825"/>
      <c r="D31" s="825"/>
      <c r="E31" s="175" t="s">
        <v>878</v>
      </c>
      <c r="F31" s="29" t="s">
        <v>972</v>
      </c>
    </row>
    <row r="32" spans="1:9" x14ac:dyDescent="0.2">
      <c r="A32" s="45" t="s">
        <v>34</v>
      </c>
      <c r="B32" s="833" t="s">
        <v>559</v>
      </c>
      <c r="C32" s="833"/>
      <c r="D32" s="833"/>
      <c r="E32" s="49">
        <v>900</v>
      </c>
      <c r="F32" s="48">
        <v>711</v>
      </c>
    </row>
    <row r="33" spans="1:9" ht="26.25" customHeight="1" x14ac:dyDescent="0.2">
      <c r="A33" s="45" t="s">
        <v>481</v>
      </c>
      <c r="B33" s="833" t="s">
        <v>35</v>
      </c>
      <c r="C33" s="833"/>
      <c r="D33" s="833"/>
      <c r="E33" s="49" t="s">
        <v>33</v>
      </c>
      <c r="F33" s="48" t="s">
        <v>33</v>
      </c>
    </row>
    <row r="34" spans="1:9" ht="53.25" customHeight="1" x14ac:dyDescent="0.2">
      <c r="A34" s="211" t="s">
        <v>558</v>
      </c>
      <c r="B34" s="833" t="s">
        <v>561</v>
      </c>
      <c r="C34" s="833"/>
      <c r="D34" s="833"/>
      <c r="E34" s="43">
        <v>4</v>
      </c>
      <c r="F34" s="44">
        <v>4</v>
      </c>
    </row>
    <row r="35" spans="1:9" ht="12.75" customHeight="1" x14ac:dyDescent="0.2">
      <c r="E35" s="20"/>
      <c r="F35" s="20"/>
    </row>
    <row r="36" spans="1:9" ht="18" customHeight="1" x14ac:dyDescent="0.2">
      <c r="A36" s="6" t="s">
        <v>16</v>
      </c>
      <c r="G36" s="19"/>
      <c r="H36" s="19"/>
      <c r="I36" s="19"/>
    </row>
    <row r="37" spans="1:9" ht="60" x14ac:dyDescent="0.2">
      <c r="A37" s="34" t="s">
        <v>17</v>
      </c>
      <c r="B37" s="936" t="s">
        <v>586</v>
      </c>
      <c r="C37" s="937"/>
      <c r="D37" s="937"/>
      <c r="E37" s="937"/>
      <c r="F37" s="938"/>
    </row>
    <row r="38" spans="1:9" ht="14.25" customHeight="1" x14ac:dyDescent="0.2"/>
    <row r="39" spans="1:9" ht="24" customHeight="1" x14ac:dyDescent="0.2">
      <c r="A39" s="34" t="s">
        <v>29</v>
      </c>
      <c r="B39" s="798" t="s">
        <v>453</v>
      </c>
      <c r="C39" s="799"/>
      <c r="D39" s="799"/>
      <c r="E39" s="799"/>
      <c r="F39" s="800"/>
    </row>
    <row r="40" spans="1:9" ht="48.75" customHeight="1" x14ac:dyDescent="0.2"/>
  </sheetData>
  <mergeCells count="15">
    <mergeCell ref="D3:F3"/>
    <mergeCell ref="C9:F9"/>
    <mergeCell ref="D4:F4"/>
    <mergeCell ref="C16:F16"/>
    <mergeCell ref="C17:F17"/>
    <mergeCell ref="C14:D14"/>
    <mergeCell ref="B39:F39"/>
    <mergeCell ref="C13:D13"/>
    <mergeCell ref="C12:D12"/>
    <mergeCell ref="C11:D11"/>
    <mergeCell ref="B37:F37"/>
    <mergeCell ref="B32:D32"/>
    <mergeCell ref="B33:D33"/>
    <mergeCell ref="B34:D34"/>
    <mergeCell ref="B31:D31"/>
  </mergeCells>
  <phoneticPr fontId="0" type="noConversion"/>
  <pageMargins left="0.7" right="0.7" top="0.75" bottom="0.75" header="0.3" footer="0.3"/>
  <pageSetup paperSize="9" scale="82"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G39"/>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7" ht="15.75" x14ac:dyDescent="0.25">
      <c r="A1" s="64" t="s">
        <v>4</v>
      </c>
      <c r="B1" s="64"/>
      <c r="C1" s="65"/>
      <c r="D1" s="65"/>
      <c r="E1" s="65"/>
      <c r="F1" s="65"/>
      <c r="G1" s="65"/>
    </row>
    <row r="2" spans="1:7" ht="16.5" thickBot="1" x14ac:dyDescent="0.3">
      <c r="A2" s="67"/>
      <c r="B2" s="68"/>
    </row>
    <row r="3" spans="1:7" ht="13.5" thickBot="1" x14ac:dyDescent="0.25">
      <c r="A3" s="69"/>
      <c r="B3" s="69"/>
      <c r="C3" s="70" t="s">
        <v>24</v>
      </c>
      <c r="D3" s="905" t="s">
        <v>3</v>
      </c>
      <c r="E3" s="905"/>
      <c r="F3" s="905"/>
      <c r="G3" s="905"/>
    </row>
    <row r="4" spans="1:7" ht="13.5" thickBot="1" x14ac:dyDescent="0.25">
      <c r="A4" s="71" t="s">
        <v>0</v>
      </c>
      <c r="B4" s="69"/>
      <c r="C4" s="72">
        <v>3</v>
      </c>
      <c r="D4" s="906" t="s">
        <v>32</v>
      </c>
      <c r="E4" s="906"/>
      <c r="F4" s="906"/>
      <c r="G4" s="906"/>
    </row>
    <row r="5" spans="1:7" ht="13.5" thickBot="1" x14ac:dyDescent="0.25">
      <c r="A5" s="16" t="s">
        <v>650</v>
      </c>
      <c r="B5" s="69"/>
      <c r="C5" s="74" t="s">
        <v>69</v>
      </c>
      <c r="D5" s="105" t="s">
        <v>70</v>
      </c>
      <c r="E5" s="106"/>
      <c r="F5" s="106"/>
      <c r="G5" s="107"/>
    </row>
    <row r="6" spans="1:7" ht="13.5" thickBot="1" x14ac:dyDescent="0.25">
      <c r="A6" s="78"/>
      <c r="B6" s="69"/>
      <c r="C6" s="69"/>
      <c r="D6" s="69"/>
      <c r="E6" s="69"/>
      <c r="F6" s="69"/>
    </row>
    <row r="7" spans="1:7" ht="13.5" thickBot="1" x14ac:dyDescent="0.25">
      <c r="A7" s="71" t="s">
        <v>21</v>
      </c>
      <c r="B7" s="69"/>
      <c r="C7" s="909" t="s">
        <v>64</v>
      </c>
      <c r="D7" s="909"/>
      <c r="E7" s="909"/>
      <c r="F7" s="909"/>
      <c r="G7" s="909"/>
    </row>
    <row r="8" spans="1:7" ht="13.5" thickBot="1" x14ac:dyDescent="0.25">
      <c r="A8" s="73" t="s">
        <v>42</v>
      </c>
      <c r="B8" s="69"/>
      <c r="C8" s="909" t="s">
        <v>48</v>
      </c>
      <c r="D8" s="909"/>
      <c r="E8" s="909"/>
      <c r="F8" s="909"/>
      <c r="G8" s="909"/>
    </row>
    <row r="9" spans="1:7" ht="13.5" thickBot="1" x14ac:dyDescent="0.25">
      <c r="A9" s="73" t="s">
        <v>26</v>
      </c>
      <c r="B9" s="69"/>
      <c r="C9" s="909" t="s">
        <v>65</v>
      </c>
      <c r="D9" s="909"/>
      <c r="E9" s="909"/>
      <c r="F9" s="909"/>
      <c r="G9" s="909"/>
    </row>
    <row r="10" spans="1:7" ht="13.5" thickBot="1" x14ac:dyDescent="0.25">
      <c r="A10" s="78"/>
      <c r="B10" s="69"/>
      <c r="C10" s="69"/>
      <c r="D10" s="69"/>
      <c r="E10" s="69"/>
      <c r="F10" s="69"/>
    </row>
    <row r="11" spans="1:7" ht="13.5" thickBot="1" x14ac:dyDescent="0.25">
      <c r="A11" s="78"/>
      <c r="B11" s="69"/>
      <c r="C11" s="905" t="s">
        <v>28</v>
      </c>
      <c r="D11" s="905"/>
      <c r="E11" s="69"/>
      <c r="F11" s="69"/>
    </row>
    <row r="12" spans="1:7" ht="13.5" thickBot="1" x14ac:dyDescent="0.25">
      <c r="A12" s="81" t="s">
        <v>2</v>
      </c>
      <c r="B12" s="69"/>
      <c r="C12" s="909">
        <v>0</v>
      </c>
      <c r="D12" s="909"/>
      <c r="E12" s="69"/>
      <c r="F12" s="69"/>
    </row>
    <row r="13" spans="1:7" ht="13.5" thickBot="1" x14ac:dyDescent="0.25">
      <c r="A13" s="71" t="s">
        <v>20</v>
      </c>
      <c r="B13" s="69"/>
      <c r="C13" s="909">
        <v>0</v>
      </c>
      <c r="D13" s="909"/>
      <c r="E13" s="69"/>
      <c r="F13" s="69"/>
    </row>
    <row r="14" spans="1:7" ht="13.5" thickBot="1" x14ac:dyDescent="0.25">
      <c r="A14" s="73" t="s">
        <v>1</v>
      </c>
      <c r="B14" s="69"/>
      <c r="C14" s="909">
        <v>0</v>
      </c>
      <c r="D14" s="909"/>
      <c r="E14" s="69"/>
      <c r="F14" s="69"/>
    </row>
    <row r="15" spans="1:7" ht="13.5" thickBot="1" x14ac:dyDescent="0.25">
      <c r="A15" s="82"/>
      <c r="B15" s="69"/>
      <c r="C15" s="83"/>
      <c r="D15" s="83"/>
      <c r="E15" s="84"/>
      <c r="F15" s="84"/>
      <c r="G15" s="85"/>
    </row>
    <row r="16" spans="1:7" ht="13.5" thickBot="1" x14ac:dyDescent="0.25">
      <c r="A16" s="71" t="s">
        <v>18</v>
      </c>
      <c r="B16" s="84"/>
      <c r="C16" s="909" t="s">
        <v>1069</v>
      </c>
      <c r="D16" s="909"/>
      <c r="E16" s="909"/>
      <c r="F16" s="909"/>
      <c r="G16" s="909"/>
    </row>
    <row r="17" spans="1:7" ht="13.5" thickBot="1" x14ac:dyDescent="0.25">
      <c r="A17" s="73" t="s">
        <v>19</v>
      </c>
      <c r="B17" s="69"/>
      <c r="C17" s="909" t="s">
        <v>984</v>
      </c>
      <c r="D17" s="909"/>
      <c r="E17" s="909"/>
      <c r="F17" s="909"/>
      <c r="G17" s="909"/>
    </row>
    <row r="18" spans="1:7" x14ac:dyDescent="0.2">
      <c r="B18" s="69"/>
    </row>
    <row r="19" spans="1:7" ht="15.75" x14ac:dyDescent="0.25">
      <c r="A19" s="64" t="s">
        <v>5</v>
      </c>
      <c r="B19" s="64"/>
      <c r="C19" s="65"/>
      <c r="D19" s="65"/>
      <c r="E19" s="65"/>
      <c r="F19" s="65"/>
      <c r="G19" s="65"/>
    </row>
    <row r="20" spans="1:7" ht="15.75" x14ac:dyDescent="0.25">
      <c r="A20" s="67"/>
      <c r="C20" s="85"/>
      <c r="D20" s="85"/>
      <c r="E20" s="85"/>
      <c r="F20" s="85"/>
      <c r="G20" s="85"/>
    </row>
    <row r="21" spans="1:7" x14ac:dyDescent="0.2">
      <c r="A21" s="86" t="s">
        <v>23</v>
      </c>
      <c r="B21" s="87" t="s">
        <v>6</v>
      </c>
      <c r="C21" s="87" t="s">
        <v>7</v>
      </c>
      <c r="D21" s="87" t="s">
        <v>8</v>
      </c>
      <c r="E21" s="87" t="s">
        <v>9</v>
      </c>
      <c r="F21" s="87" t="s">
        <v>10</v>
      </c>
    </row>
    <row r="22" spans="1:7" x14ac:dyDescent="0.2">
      <c r="A22" s="88"/>
      <c r="B22" s="88"/>
      <c r="C22" s="88"/>
      <c r="D22" s="88"/>
      <c r="E22" s="88"/>
      <c r="F22" s="88"/>
    </row>
    <row r="23" spans="1:7" ht="13.5" thickBot="1" x14ac:dyDescent="0.25">
      <c r="A23" s="88"/>
      <c r="B23" s="88"/>
      <c r="C23" s="88"/>
      <c r="D23" s="88"/>
      <c r="E23" s="88"/>
      <c r="F23" s="88"/>
    </row>
    <row r="24" spans="1:7" ht="13.5" thickBot="1" x14ac:dyDescent="0.25">
      <c r="A24" s="89" t="s">
        <v>11</v>
      </c>
      <c r="B24" s="90"/>
      <c r="C24" s="90"/>
      <c r="D24" s="90"/>
      <c r="E24" s="90">
        <v>0</v>
      </c>
      <c r="F24" s="91">
        <v>0</v>
      </c>
    </row>
    <row r="25" spans="1:7" ht="13.5" thickBot="1" x14ac:dyDescent="0.25">
      <c r="A25" s="89" t="s">
        <v>12</v>
      </c>
      <c r="B25" s="90">
        <v>0</v>
      </c>
      <c r="C25" s="90"/>
      <c r="D25" s="90"/>
      <c r="E25" s="90">
        <v>0</v>
      </c>
      <c r="F25" s="91">
        <v>0</v>
      </c>
    </row>
    <row r="26" spans="1:7" ht="13.5" thickBot="1" x14ac:dyDescent="0.25">
      <c r="A26" s="92" t="s">
        <v>13</v>
      </c>
      <c r="B26" s="90" t="s">
        <v>67</v>
      </c>
      <c r="C26" s="90" t="s">
        <v>67</v>
      </c>
      <c r="D26" s="90" t="s">
        <v>67</v>
      </c>
      <c r="E26" s="90"/>
      <c r="F26" s="91">
        <v>0</v>
      </c>
    </row>
    <row r="29" spans="1:7" ht="15.75" x14ac:dyDescent="0.25">
      <c r="A29" s="64" t="s">
        <v>14</v>
      </c>
      <c r="B29" s="65"/>
      <c r="C29" s="65"/>
      <c r="D29" s="65"/>
      <c r="E29" s="65"/>
      <c r="F29" s="65"/>
      <c r="G29" s="65"/>
    </row>
    <row r="30" spans="1:7" x14ac:dyDescent="0.2">
      <c r="A30" s="93"/>
    </row>
    <row r="31" spans="1:7" ht="22.5" x14ac:dyDescent="0.2">
      <c r="A31" s="949" t="s">
        <v>22</v>
      </c>
      <c r="B31" s="949"/>
      <c r="C31" s="949"/>
      <c r="D31" s="172" t="s">
        <v>15</v>
      </c>
      <c r="E31" s="175" t="s">
        <v>878</v>
      </c>
      <c r="F31" s="29" t="s">
        <v>972</v>
      </c>
    </row>
    <row r="32" spans="1:7" ht="57.75" customHeight="1" x14ac:dyDescent="0.2">
      <c r="A32" s="945" t="s">
        <v>75</v>
      </c>
      <c r="B32" s="945"/>
      <c r="C32" s="945"/>
      <c r="D32" s="122" t="s">
        <v>76</v>
      </c>
      <c r="E32" s="104">
        <v>1</v>
      </c>
      <c r="F32" s="104">
        <v>1</v>
      </c>
    </row>
    <row r="33" spans="1:7" ht="32.85" customHeight="1" x14ac:dyDescent="0.2">
      <c r="A33" s="946" t="s">
        <v>71</v>
      </c>
      <c r="B33" s="946"/>
      <c r="C33" s="946"/>
      <c r="D33" s="567" t="s">
        <v>72</v>
      </c>
      <c r="E33" s="568">
        <v>0.75</v>
      </c>
      <c r="F33" s="568">
        <v>0.41</v>
      </c>
    </row>
    <row r="34" spans="1:7" ht="32.85" customHeight="1" x14ac:dyDescent="0.2">
      <c r="A34" s="944" t="s">
        <v>240</v>
      </c>
      <c r="B34" s="944"/>
      <c r="C34" s="944"/>
      <c r="D34" s="189" t="s">
        <v>566</v>
      </c>
      <c r="E34" s="569" t="s">
        <v>241</v>
      </c>
      <c r="F34" s="569" t="s">
        <v>241</v>
      </c>
    </row>
    <row r="35" spans="1:7" x14ac:dyDescent="0.2">
      <c r="E35" s="97"/>
      <c r="F35" s="97"/>
      <c r="G35" s="97"/>
    </row>
    <row r="36" spans="1:7" x14ac:dyDescent="0.2">
      <c r="A36" s="98" t="s">
        <v>16</v>
      </c>
    </row>
    <row r="37" spans="1:7" ht="60" x14ac:dyDescent="0.2">
      <c r="A37" s="99" t="s">
        <v>17</v>
      </c>
      <c r="B37" s="947" t="s">
        <v>584</v>
      </c>
      <c r="C37" s="947"/>
      <c r="D37" s="947"/>
      <c r="E37" s="947"/>
      <c r="F37" s="947"/>
    </row>
    <row r="39" spans="1:7" ht="24" x14ac:dyDescent="0.2">
      <c r="A39" s="99" t="s">
        <v>29</v>
      </c>
      <c r="B39" s="948"/>
      <c r="C39" s="948"/>
      <c r="D39" s="948"/>
      <c r="E39" s="948"/>
      <c r="F39" s="948"/>
    </row>
  </sheetData>
  <sheetProtection selectLockedCells="1" selectUnlockedCells="1"/>
  <mergeCells count="17">
    <mergeCell ref="A31:C31"/>
    <mergeCell ref="D3:G3"/>
    <mergeCell ref="D4:G4"/>
    <mergeCell ref="C7:G7"/>
    <mergeCell ref="C8:G8"/>
    <mergeCell ref="C9:G9"/>
    <mergeCell ref="C11:D11"/>
    <mergeCell ref="C12:D12"/>
    <mergeCell ref="C13:D13"/>
    <mergeCell ref="C14:D14"/>
    <mergeCell ref="C16:G16"/>
    <mergeCell ref="C17:G17"/>
    <mergeCell ref="A34:C34"/>
    <mergeCell ref="A32:C32"/>
    <mergeCell ref="A33:C33"/>
    <mergeCell ref="B37:F37"/>
    <mergeCell ref="B39:F39"/>
  </mergeCells>
  <pageMargins left="0.7" right="0.7" top="0.75" bottom="0.75" header="0.3" footer="0.3"/>
  <pageSetup paperSize="9" scale="76" firstPageNumber="0" fitToHeight="0" orientation="portrait"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50"/>
    <pageSetUpPr fitToPage="1"/>
  </sheetPr>
  <dimension ref="A1:H39"/>
  <sheetViews>
    <sheetView showGridLines="0" topLeftCell="A43"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3</v>
      </c>
      <c r="D4" s="50" t="s">
        <v>32</v>
      </c>
      <c r="E4" s="51"/>
      <c r="F4" s="52"/>
    </row>
    <row r="5" spans="1:8" ht="13.5" thickBot="1" x14ac:dyDescent="0.25">
      <c r="A5" s="16" t="s">
        <v>650</v>
      </c>
      <c r="B5" s="3"/>
      <c r="C5" s="42" t="s">
        <v>562</v>
      </c>
      <c r="D5" s="36" t="s">
        <v>81</v>
      </c>
      <c r="E5" s="37"/>
      <c r="F5" s="38"/>
    </row>
    <row r="6" spans="1:8" ht="13.5" thickBot="1" x14ac:dyDescent="0.25">
      <c r="A6" s="4"/>
      <c r="B6" s="3"/>
      <c r="C6" s="3"/>
      <c r="D6" s="3"/>
      <c r="E6" s="3"/>
      <c r="F6" s="3"/>
    </row>
    <row r="7" spans="1:8" ht="13.5" thickBot="1" x14ac:dyDescent="0.25">
      <c r="A7" s="15" t="s">
        <v>21</v>
      </c>
      <c r="B7" s="3"/>
      <c r="C7" s="782" t="s">
        <v>83</v>
      </c>
      <c r="D7" s="783"/>
      <c r="E7" s="783"/>
      <c r="F7" s="784"/>
    </row>
    <row r="8" spans="1:8" ht="13.5" thickBot="1" x14ac:dyDescent="0.25">
      <c r="A8" s="16" t="s">
        <v>42</v>
      </c>
      <c r="B8" s="3"/>
      <c r="C8" s="791" t="s">
        <v>48</v>
      </c>
      <c r="D8" s="792"/>
      <c r="E8" s="792"/>
      <c r="F8" s="793"/>
    </row>
    <row r="9" spans="1:8" ht="13.5" thickBot="1" x14ac:dyDescent="0.25">
      <c r="A9" s="16" t="s">
        <v>26</v>
      </c>
      <c r="B9" s="3"/>
      <c r="C9" s="791" t="s">
        <v>84</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33.9</v>
      </c>
      <c r="D12" s="797"/>
      <c r="E12" s="3"/>
      <c r="F12" s="3"/>
    </row>
    <row r="13" spans="1:8" ht="13.5" thickBot="1" x14ac:dyDescent="0.25">
      <c r="A13" s="15" t="s">
        <v>20</v>
      </c>
      <c r="B13" s="3"/>
      <c r="C13" s="796">
        <v>33.9</v>
      </c>
      <c r="D13" s="797"/>
      <c r="E13" s="3"/>
      <c r="F13" s="3"/>
    </row>
    <row r="14" spans="1:8" ht="13.5" thickBot="1" x14ac:dyDescent="0.25">
      <c r="A14" s="16" t="s">
        <v>1</v>
      </c>
      <c r="B14" s="3"/>
      <c r="C14" s="796">
        <v>30.562000000000001</v>
      </c>
      <c r="D14" s="797"/>
      <c r="E14" s="3"/>
      <c r="F14" s="3"/>
    </row>
    <row r="15" spans="1:8" ht="3" customHeight="1" thickBot="1" x14ac:dyDescent="0.25">
      <c r="A15" s="10"/>
      <c r="B15" s="3"/>
      <c r="C15" s="12"/>
      <c r="D15" s="12"/>
      <c r="E15" s="11"/>
      <c r="F15" s="11"/>
    </row>
    <row r="16" spans="1:8" ht="13.5" thickBot="1" x14ac:dyDescent="0.25">
      <c r="A16" s="15" t="s">
        <v>18</v>
      </c>
      <c r="B16" s="11"/>
      <c r="C16" s="791" t="s">
        <v>1087</v>
      </c>
      <c r="D16" s="792"/>
      <c r="E16" s="792"/>
      <c r="F16" s="793"/>
    </row>
    <row r="17" spans="1:8" ht="13.5" thickBot="1" x14ac:dyDescent="0.25">
      <c r="A17" s="16" t="s">
        <v>19</v>
      </c>
      <c r="B17" s="3"/>
      <c r="C17" s="791" t="s">
        <v>1084</v>
      </c>
      <c r="D17" s="792"/>
      <c r="E17" s="792"/>
      <c r="F17" s="793"/>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30"/>
      <c r="B22" s="62">
        <v>620</v>
      </c>
      <c r="C22" s="22"/>
      <c r="D22" s="22" t="s">
        <v>57</v>
      </c>
      <c r="E22" s="55">
        <v>8400</v>
      </c>
      <c r="F22" s="55">
        <v>7600.82</v>
      </c>
    </row>
    <row r="23" spans="1:8" x14ac:dyDescent="0.2">
      <c r="A23" s="30"/>
      <c r="B23" s="62">
        <v>630</v>
      </c>
      <c r="C23" s="22"/>
      <c r="D23" s="22" t="s">
        <v>55</v>
      </c>
      <c r="E23" s="55">
        <v>25400</v>
      </c>
      <c r="F23" s="55">
        <v>22961.73</v>
      </c>
    </row>
    <row r="24" spans="1:8" ht="13.5" thickBot="1" x14ac:dyDescent="0.25">
      <c r="A24" s="22"/>
      <c r="B24" s="62">
        <v>640</v>
      </c>
      <c r="C24" s="32"/>
      <c r="D24" s="22" t="s">
        <v>56</v>
      </c>
      <c r="E24" s="55">
        <v>100</v>
      </c>
      <c r="F24" s="55">
        <v>0</v>
      </c>
    </row>
    <row r="25" spans="1:8" ht="13.5" thickBot="1" x14ac:dyDescent="0.25">
      <c r="A25" s="23" t="s">
        <v>11</v>
      </c>
      <c r="B25" s="24"/>
      <c r="C25" s="24"/>
      <c r="D25" s="24"/>
      <c r="E25" s="61">
        <f>SUM(E22:E24)</f>
        <v>33900</v>
      </c>
      <c r="F25" s="61">
        <f>SUM(F22:F24)</f>
        <v>30562.55</v>
      </c>
    </row>
    <row r="26" spans="1:8" ht="13.5" thickBot="1" x14ac:dyDescent="0.25">
      <c r="A26" s="33" t="s">
        <v>12</v>
      </c>
      <c r="B26" s="31"/>
      <c r="C26" s="31"/>
      <c r="D26" s="31"/>
      <c r="E26" s="56"/>
      <c r="F26" s="57"/>
    </row>
    <row r="27" spans="1:8" ht="13.5" thickBot="1" x14ac:dyDescent="0.25">
      <c r="A27" s="26" t="s">
        <v>13</v>
      </c>
      <c r="B27" s="24"/>
      <c r="C27" s="24"/>
      <c r="D27" s="24"/>
      <c r="E27" s="58">
        <f>E26+E25</f>
        <v>33900</v>
      </c>
      <c r="F27" s="58">
        <f>F26+F25</f>
        <v>30562.55</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08" t="s">
        <v>22</v>
      </c>
      <c r="B32" s="809"/>
      <c r="C32" s="810"/>
      <c r="D32" s="174" t="s">
        <v>15</v>
      </c>
      <c r="E32" s="175" t="s">
        <v>878</v>
      </c>
      <c r="F32" s="29" t="s">
        <v>972</v>
      </c>
    </row>
    <row r="33" spans="1:8" ht="68.25" customHeight="1" x14ac:dyDescent="0.2">
      <c r="A33" s="801" t="s">
        <v>82</v>
      </c>
      <c r="B33" s="802"/>
      <c r="C33" s="803"/>
      <c r="D33" s="45" t="s">
        <v>565</v>
      </c>
      <c r="E33" s="44">
        <v>4</v>
      </c>
      <c r="F33" s="44">
        <v>7</v>
      </c>
    </row>
    <row r="34" spans="1:8" ht="57.75" customHeight="1" x14ac:dyDescent="0.2">
      <c r="A34" s="831"/>
      <c r="B34" s="953"/>
      <c r="C34" s="832"/>
      <c r="D34" s="45" t="s">
        <v>564</v>
      </c>
      <c r="E34" s="44">
        <v>4</v>
      </c>
      <c r="F34" s="44">
        <v>4</v>
      </c>
    </row>
    <row r="35" spans="1:8" ht="55.5" customHeight="1" x14ac:dyDescent="0.2">
      <c r="A35" s="804"/>
      <c r="B35" s="805"/>
      <c r="C35" s="806"/>
      <c r="D35" s="45" t="s">
        <v>563</v>
      </c>
      <c r="E35" s="44">
        <v>8</v>
      </c>
      <c r="F35" s="44">
        <v>4.875</v>
      </c>
    </row>
    <row r="36" spans="1:8" ht="27.75" customHeight="1" x14ac:dyDescent="0.2">
      <c r="A36" s="6" t="s">
        <v>16</v>
      </c>
      <c r="E36" s="20"/>
      <c r="F36" s="20"/>
    </row>
    <row r="37" spans="1:8" ht="247.5" customHeight="1" x14ac:dyDescent="0.2">
      <c r="A37" s="34" t="s">
        <v>17</v>
      </c>
      <c r="B37" s="950" t="s">
        <v>1203</v>
      </c>
      <c r="C37" s="951"/>
      <c r="D37" s="951"/>
      <c r="E37" s="951"/>
      <c r="F37" s="952"/>
      <c r="G37" s="19"/>
      <c r="H37" s="19"/>
    </row>
    <row r="38" spans="1:8" ht="21.75" customHeight="1" x14ac:dyDescent="0.2"/>
    <row r="39" spans="1:8" ht="28.5" customHeight="1" x14ac:dyDescent="0.2">
      <c r="A39" s="34" t="s">
        <v>29</v>
      </c>
      <c r="B39" s="919"/>
      <c r="C39" s="920"/>
      <c r="D39" s="920"/>
      <c r="E39" s="920"/>
      <c r="F39" s="921"/>
    </row>
  </sheetData>
  <mergeCells count="12">
    <mergeCell ref="C14:D14"/>
    <mergeCell ref="C8:F8"/>
    <mergeCell ref="C9:F9"/>
    <mergeCell ref="C11:D11"/>
    <mergeCell ref="C12:D12"/>
    <mergeCell ref="C13:D13"/>
    <mergeCell ref="B37:F37"/>
    <mergeCell ref="B39:F39"/>
    <mergeCell ref="A33:C35"/>
    <mergeCell ref="C16:F16"/>
    <mergeCell ref="C17:F17"/>
    <mergeCell ref="A32:C32"/>
  </mergeCells>
  <pageMargins left="0.7" right="0.7" top="0.75" bottom="0.75" header="0.3" footer="0.3"/>
  <pageSetup paperSize="9" scale="94"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B2DB4-8152-4E5E-9B04-5F20498355F1}">
  <sheetPr>
    <tabColor rgb="FF00B050"/>
  </sheetPr>
  <dimension ref="A1"/>
  <sheetViews>
    <sheetView workbookViewId="0"/>
  </sheetViews>
  <sheetFormatPr defaultRowHeight="12.75" x14ac:dyDescent="0.2"/>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50"/>
    <pageSetUpPr fitToPage="1"/>
  </sheetPr>
  <dimension ref="A1:H38"/>
  <sheetViews>
    <sheetView showGridLines="0" tabSelected="1"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3</v>
      </c>
      <c r="D4" s="50" t="s">
        <v>32</v>
      </c>
      <c r="E4" s="51"/>
      <c r="F4" s="52"/>
    </row>
    <row r="5" spans="1:8" ht="13.5" thickBot="1" x14ac:dyDescent="0.25">
      <c r="A5" s="16" t="s">
        <v>650</v>
      </c>
      <c r="B5" s="3"/>
      <c r="C5" s="42" t="s">
        <v>567</v>
      </c>
      <c r="D5" s="36" t="s">
        <v>90</v>
      </c>
      <c r="E5" s="37"/>
      <c r="F5" s="38"/>
    </row>
    <row r="6" spans="1:8" ht="13.5" thickBot="1" x14ac:dyDescent="0.25">
      <c r="A6" s="4"/>
      <c r="B6" s="3"/>
      <c r="C6" s="3"/>
      <c r="D6" s="3"/>
      <c r="E6" s="3"/>
      <c r="F6" s="3"/>
    </row>
    <row r="7" spans="1:8" ht="13.5" thickBot="1" x14ac:dyDescent="0.25">
      <c r="A7" s="15" t="s">
        <v>21</v>
      </c>
      <c r="B7" s="3"/>
      <c r="C7" s="9" t="s">
        <v>83</v>
      </c>
      <c r="D7" s="8"/>
      <c r="E7" s="8"/>
      <c r="F7" s="53"/>
    </row>
    <row r="8" spans="1:8" ht="13.5" thickBot="1" x14ac:dyDescent="0.25">
      <c r="A8" s="16" t="s">
        <v>42</v>
      </c>
      <c r="B8" s="3"/>
      <c r="C8" s="791" t="s">
        <v>48</v>
      </c>
      <c r="D8" s="792"/>
      <c r="E8" s="792"/>
      <c r="F8" s="793"/>
    </row>
    <row r="9" spans="1:8" ht="13.5" thickBot="1" x14ac:dyDescent="0.25">
      <c r="A9" s="16" t="s">
        <v>26</v>
      </c>
      <c r="B9" s="3"/>
      <c r="C9" s="791" t="s">
        <v>84</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7.5</v>
      </c>
      <c r="D12" s="797"/>
      <c r="E12" s="3"/>
      <c r="F12" s="3"/>
    </row>
    <row r="13" spans="1:8" ht="13.5" thickBot="1" x14ac:dyDescent="0.25">
      <c r="A13" s="15" t="s">
        <v>20</v>
      </c>
      <c r="B13" s="3"/>
      <c r="C13" s="796">
        <v>9.9849999999999994</v>
      </c>
      <c r="D13" s="797"/>
      <c r="E13" s="3"/>
      <c r="F13" s="3"/>
    </row>
    <row r="14" spans="1:8" ht="13.5" thickBot="1" x14ac:dyDescent="0.25">
      <c r="A14" s="16" t="s">
        <v>1</v>
      </c>
      <c r="B14" s="3"/>
      <c r="C14" s="796">
        <v>25.181999999999999</v>
      </c>
      <c r="D14" s="797"/>
      <c r="E14" s="3"/>
      <c r="F14" s="3"/>
    </row>
    <row r="15" spans="1:8" ht="3" customHeight="1" thickBot="1" x14ac:dyDescent="0.25">
      <c r="A15" s="10"/>
      <c r="B15" s="3"/>
      <c r="C15" s="12"/>
      <c r="D15" s="12"/>
      <c r="E15" s="11"/>
      <c r="F15" s="11"/>
    </row>
    <row r="16" spans="1:8" ht="13.5" thickBot="1" x14ac:dyDescent="0.25">
      <c r="A16" s="15" t="s">
        <v>18</v>
      </c>
      <c r="B16" s="11"/>
      <c r="C16" s="791" t="s">
        <v>1087</v>
      </c>
      <c r="D16" s="792"/>
      <c r="E16" s="792"/>
      <c r="F16" s="793"/>
    </row>
    <row r="17" spans="1:8" ht="13.5" thickBot="1" x14ac:dyDescent="0.25">
      <c r="A17" s="16" t="s">
        <v>19</v>
      </c>
      <c r="B17" s="3"/>
      <c r="C17" s="791" t="s">
        <v>1084</v>
      </c>
      <c r="D17" s="792"/>
      <c r="E17" s="792"/>
      <c r="F17" s="793"/>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55">
        <v>540</v>
      </c>
      <c r="F22" s="55">
        <v>540</v>
      </c>
    </row>
    <row r="23" spans="1:8" x14ac:dyDescent="0.2">
      <c r="A23" s="30"/>
      <c r="B23" s="62">
        <v>620</v>
      </c>
      <c r="C23" s="22"/>
      <c r="D23" s="22" t="s">
        <v>57</v>
      </c>
      <c r="E23" s="55">
        <v>382</v>
      </c>
      <c r="F23" s="55">
        <v>4050.6</v>
      </c>
    </row>
    <row r="24" spans="1:8" x14ac:dyDescent="0.2">
      <c r="A24" s="30"/>
      <c r="B24" s="62">
        <v>630</v>
      </c>
      <c r="C24" s="22"/>
      <c r="D24" s="22" t="s">
        <v>55</v>
      </c>
      <c r="E24" s="55">
        <v>9063</v>
      </c>
      <c r="F24" s="55">
        <v>20591.939999999999</v>
      </c>
    </row>
    <row r="25" spans="1:8" ht="13.5" thickBot="1" x14ac:dyDescent="0.25">
      <c r="A25" s="22"/>
      <c r="B25" s="62"/>
      <c r="C25" s="32"/>
      <c r="D25" s="22"/>
      <c r="E25" s="55"/>
      <c r="F25" s="55"/>
    </row>
    <row r="26" spans="1:8" ht="13.5" thickBot="1" x14ac:dyDescent="0.25">
      <c r="A26" s="23" t="s">
        <v>11</v>
      </c>
      <c r="B26" s="24"/>
      <c r="C26" s="24"/>
      <c r="D26" s="24"/>
      <c r="E26" s="61">
        <f>SUM(E22:E25)</f>
        <v>9985</v>
      </c>
      <c r="F26" s="61">
        <f>SUM(F22:F25)</f>
        <v>25182.54</v>
      </c>
    </row>
    <row r="27" spans="1:8" ht="13.5" thickBot="1" x14ac:dyDescent="0.25">
      <c r="A27" s="33" t="s">
        <v>12</v>
      </c>
      <c r="B27" s="31"/>
      <c r="C27" s="31"/>
      <c r="D27" s="31"/>
      <c r="E27" s="56"/>
      <c r="F27" s="57"/>
    </row>
    <row r="28" spans="1:8" ht="13.5" thickBot="1" x14ac:dyDescent="0.25">
      <c r="A28" s="26" t="s">
        <v>13</v>
      </c>
      <c r="B28" s="24"/>
      <c r="C28" s="24"/>
      <c r="D28" s="24"/>
      <c r="E28" s="58">
        <f>E27+E26</f>
        <v>9985</v>
      </c>
      <c r="F28" s="58">
        <f>F27+F26</f>
        <v>25182.54</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08" t="s">
        <v>22</v>
      </c>
      <c r="B33" s="809"/>
      <c r="C33" s="810"/>
      <c r="D33" s="174" t="s">
        <v>15</v>
      </c>
      <c r="E33" s="175" t="s">
        <v>878</v>
      </c>
      <c r="F33" s="29" t="s">
        <v>972</v>
      </c>
    </row>
    <row r="34" spans="1:8" ht="22.5" x14ac:dyDescent="0.2">
      <c r="A34" s="807" t="s">
        <v>91</v>
      </c>
      <c r="B34" s="807"/>
      <c r="C34" s="807"/>
      <c r="D34" s="45" t="s">
        <v>948</v>
      </c>
      <c r="E34" s="44" t="s">
        <v>33</v>
      </c>
      <c r="F34" s="63" t="s">
        <v>33</v>
      </c>
    </row>
    <row r="35" spans="1:8" ht="27.75" customHeight="1" x14ac:dyDescent="0.2">
      <c r="A35" s="6" t="s">
        <v>16</v>
      </c>
      <c r="E35" s="20"/>
      <c r="F35" s="20"/>
    </row>
    <row r="36" spans="1:8" ht="67.5" x14ac:dyDescent="0.2">
      <c r="A36" s="411" t="s">
        <v>17</v>
      </c>
      <c r="B36" s="798" t="s">
        <v>1191</v>
      </c>
      <c r="C36" s="799"/>
      <c r="D36" s="799"/>
      <c r="E36" s="799"/>
      <c r="F36" s="800"/>
      <c r="G36" s="19"/>
      <c r="H36" s="19"/>
    </row>
    <row r="37" spans="1:8" ht="21.75" customHeight="1" x14ac:dyDescent="0.2"/>
    <row r="38" spans="1:8" ht="28.5" customHeight="1" x14ac:dyDescent="0.2">
      <c r="A38" s="34" t="s">
        <v>29</v>
      </c>
      <c r="B38" s="936"/>
      <c r="C38" s="937"/>
      <c r="D38" s="937"/>
      <c r="E38" s="937"/>
      <c r="F38" s="938"/>
    </row>
  </sheetData>
  <mergeCells count="12">
    <mergeCell ref="C14:D14"/>
    <mergeCell ref="C8:F8"/>
    <mergeCell ref="C9:F9"/>
    <mergeCell ref="C11:D11"/>
    <mergeCell ref="C12:D12"/>
    <mergeCell ref="C13:D13"/>
    <mergeCell ref="C16:F16"/>
    <mergeCell ref="C17:F17"/>
    <mergeCell ref="A33:C33"/>
    <mergeCell ref="B36:F36"/>
    <mergeCell ref="B38:F38"/>
    <mergeCell ref="A34:C34"/>
  </mergeCells>
  <pageMargins left="0.7" right="0.7" top="0.75" bottom="0.75" header="0.3" footer="0.3"/>
  <pageSetup paperSize="9" scale="94"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50"/>
    <pageSetUpPr fitToPage="1"/>
  </sheetPr>
  <dimension ref="A1:F42"/>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6" ht="15.75" x14ac:dyDescent="0.25">
      <c r="A1" s="64" t="s">
        <v>4</v>
      </c>
      <c r="B1" s="64"/>
      <c r="C1" s="65"/>
      <c r="D1" s="65"/>
      <c r="E1" s="65"/>
      <c r="F1" s="65"/>
    </row>
    <row r="2" spans="1:6" ht="16.5" thickBot="1" x14ac:dyDescent="0.3">
      <c r="A2" s="67"/>
      <c r="B2" s="68"/>
    </row>
    <row r="3" spans="1:6" ht="13.5" thickBot="1" x14ac:dyDescent="0.25">
      <c r="A3" s="69"/>
      <c r="B3" s="69"/>
      <c r="C3" s="123" t="s">
        <v>24</v>
      </c>
      <c r="D3" s="954" t="s">
        <v>3</v>
      </c>
      <c r="E3" s="954"/>
      <c r="F3" s="955"/>
    </row>
    <row r="4" spans="1:6" ht="13.5" thickBot="1" x14ac:dyDescent="0.25">
      <c r="A4" s="71" t="s">
        <v>0</v>
      </c>
      <c r="B4" s="69"/>
      <c r="C4" s="124">
        <v>3</v>
      </c>
      <c r="D4" s="110" t="s">
        <v>32</v>
      </c>
      <c r="E4" s="111"/>
      <c r="F4" s="125"/>
    </row>
    <row r="5" spans="1:6" ht="32.25" customHeight="1" thickBot="1" x14ac:dyDescent="0.25">
      <c r="A5" s="599" t="s">
        <v>650</v>
      </c>
      <c r="B5" s="69"/>
      <c r="C5" s="572" t="s">
        <v>572</v>
      </c>
      <c r="D5" s="958" t="s">
        <v>573</v>
      </c>
      <c r="E5" s="959"/>
      <c r="F5" s="960"/>
    </row>
    <row r="6" spans="1:6" ht="13.5" thickBot="1" x14ac:dyDescent="0.25">
      <c r="A6" s="78"/>
      <c r="B6" s="69"/>
      <c r="C6" s="69"/>
      <c r="D6" s="69"/>
      <c r="E6" s="69"/>
      <c r="F6" s="69"/>
    </row>
    <row r="7" spans="1:6" ht="13.5" thickBot="1" x14ac:dyDescent="0.25">
      <c r="A7" s="15" t="s">
        <v>21</v>
      </c>
      <c r="B7" s="3"/>
      <c r="C7" s="9" t="s">
        <v>568</v>
      </c>
      <c r="D7" s="8"/>
      <c r="E7" s="8"/>
      <c r="F7" s="53"/>
    </row>
    <row r="8" spans="1:6" ht="13.5" thickBot="1" x14ac:dyDescent="0.25">
      <c r="A8" s="16" t="s">
        <v>42</v>
      </c>
      <c r="B8" s="3"/>
      <c r="C8" s="791" t="s">
        <v>48</v>
      </c>
      <c r="D8" s="792"/>
      <c r="E8" s="792"/>
      <c r="F8" s="793"/>
    </row>
    <row r="9" spans="1:6" ht="13.5" thickBot="1" x14ac:dyDescent="0.25">
      <c r="A9" s="16" t="s">
        <v>26</v>
      </c>
      <c r="B9" s="3"/>
      <c r="C9" s="791" t="s">
        <v>569</v>
      </c>
      <c r="D9" s="792"/>
      <c r="E9" s="792"/>
      <c r="F9" s="793"/>
    </row>
    <row r="10" spans="1:6" ht="13.5" thickBot="1" x14ac:dyDescent="0.25">
      <c r="A10" s="78"/>
      <c r="B10" s="69"/>
      <c r="C10" s="69"/>
      <c r="D10" s="69"/>
      <c r="E10" s="69"/>
      <c r="F10" s="69"/>
    </row>
    <row r="11" spans="1:6" ht="13.5" thickBot="1" x14ac:dyDescent="0.25">
      <c r="A11" s="78"/>
      <c r="B11" s="69"/>
      <c r="C11" s="905" t="s">
        <v>28</v>
      </c>
      <c r="D11" s="905"/>
      <c r="E11" s="69"/>
      <c r="F11" s="69"/>
    </row>
    <row r="12" spans="1:6" ht="13.5" thickBot="1" x14ac:dyDescent="0.25">
      <c r="A12" s="81" t="s">
        <v>2</v>
      </c>
      <c r="B12" s="69"/>
      <c r="C12" s="956">
        <v>36.299999999999997</v>
      </c>
      <c r="D12" s="957"/>
      <c r="E12" s="69"/>
      <c r="F12" s="69"/>
    </row>
    <row r="13" spans="1:6" ht="13.5" thickBot="1" x14ac:dyDescent="0.25">
      <c r="A13" s="71" t="s">
        <v>20</v>
      </c>
      <c r="B13" s="69"/>
      <c r="C13" s="956">
        <v>42.3</v>
      </c>
      <c r="D13" s="957"/>
      <c r="E13" s="69"/>
      <c r="F13" s="69"/>
    </row>
    <row r="14" spans="1:6" ht="13.5" thickBot="1" x14ac:dyDescent="0.25">
      <c r="A14" s="73" t="s">
        <v>1</v>
      </c>
      <c r="B14" s="69"/>
      <c r="C14" s="899">
        <v>38.481000000000002</v>
      </c>
      <c r="D14" s="899"/>
      <c r="E14" s="69"/>
      <c r="F14" s="69"/>
    </row>
    <row r="15" spans="1:6" ht="13.5" thickBot="1" x14ac:dyDescent="0.25">
      <c r="A15" s="82"/>
      <c r="B15" s="69"/>
      <c r="C15" s="83"/>
      <c r="D15" s="83"/>
      <c r="E15" s="84"/>
      <c r="F15" s="84"/>
    </row>
    <row r="16" spans="1:6" ht="13.5" thickBot="1" x14ac:dyDescent="0.25">
      <c r="A16" s="71" t="s">
        <v>18</v>
      </c>
      <c r="B16" s="84"/>
      <c r="C16" s="909" t="s">
        <v>1184</v>
      </c>
      <c r="D16" s="909"/>
      <c r="E16" s="909"/>
      <c r="F16" s="909"/>
    </row>
    <row r="17" spans="1:6" ht="13.5" thickBot="1" x14ac:dyDescent="0.25">
      <c r="A17" s="73" t="s">
        <v>19</v>
      </c>
      <c r="B17" s="69"/>
      <c r="C17" s="79" t="s">
        <v>1084</v>
      </c>
      <c r="D17" s="113"/>
      <c r="E17" s="113"/>
      <c r="F17" s="113"/>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x14ac:dyDescent="0.2">
      <c r="A22" s="142"/>
      <c r="B22" s="88">
        <v>610</v>
      </c>
      <c r="C22" s="87"/>
      <c r="D22" s="200" t="s">
        <v>54</v>
      </c>
      <c r="E22" s="130">
        <v>4000</v>
      </c>
      <c r="F22" s="130">
        <v>3491.62</v>
      </c>
    </row>
    <row r="23" spans="1:6" x14ac:dyDescent="0.2">
      <c r="A23" s="88"/>
      <c r="B23" s="88">
        <v>620</v>
      </c>
      <c r="C23" s="88"/>
      <c r="D23" s="88" t="s">
        <v>57</v>
      </c>
      <c r="E23" s="130">
        <v>1400</v>
      </c>
      <c r="F23" s="130">
        <v>1420.58</v>
      </c>
    </row>
    <row r="24" spans="1:6" ht="13.5" thickBot="1" x14ac:dyDescent="0.25">
      <c r="A24" s="88"/>
      <c r="B24" s="88">
        <v>630</v>
      </c>
      <c r="C24" s="88"/>
      <c r="D24" s="88" t="s">
        <v>55</v>
      </c>
      <c r="E24" s="130">
        <v>25900</v>
      </c>
      <c r="F24" s="130">
        <v>23450.49</v>
      </c>
    </row>
    <row r="25" spans="1:6" x14ac:dyDescent="0.2">
      <c r="A25" s="585" t="s">
        <v>11</v>
      </c>
      <c r="B25" s="586"/>
      <c r="C25" s="586"/>
      <c r="D25" s="586"/>
      <c r="E25" s="587">
        <f>SUM(E22:E24)</f>
        <v>31300</v>
      </c>
      <c r="F25" s="587">
        <f>SUM(F22:F24)</f>
        <v>28362.690000000002</v>
      </c>
    </row>
    <row r="26" spans="1:6" x14ac:dyDescent="0.2">
      <c r="A26" s="259"/>
      <c r="B26" s="260">
        <v>711</v>
      </c>
      <c r="C26" s="260"/>
      <c r="D26" s="260" t="s">
        <v>182</v>
      </c>
      <c r="E26" s="588">
        <v>11000</v>
      </c>
      <c r="F26" s="588">
        <f>3444+6675</f>
        <v>10119</v>
      </c>
    </row>
    <row r="27" spans="1:6" x14ac:dyDescent="0.2">
      <c r="A27" s="259"/>
      <c r="B27" s="260"/>
      <c r="C27" s="260"/>
      <c r="D27" s="260"/>
      <c r="E27" s="588"/>
      <c r="F27" s="588"/>
    </row>
    <row r="28" spans="1:6" ht="13.5" thickBot="1" x14ac:dyDescent="0.25">
      <c r="A28" s="119" t="s">
        <v>12</v>
      </c>
      <c r="B28" s="120"/>
      <c r="C28" s="120"/>
      <c r="D28" s="120"/>
      <c r="E28" s="135">
        <f>E26+E27</f>
        <v>11000</v>
      </c>
      <c r="F28" s="589">
        <f>F26+F27</f>
        <v>10119</v>
      </c>
    </row>
    <row r="29" spans="1:6" ht="13.5" thickBot="1" x14ac:dyDescent="0.25">
      <c r="A29" s="92" t="s">
        <v>13</v>
      </c>
      <c r="B29" s="90" t="s">
        <v>67</v>
      </c>
      <c r="C29" s="90" t="s">
        <v>67</v>
      </c>
      <c r="D29" s="90" t="s">
        <v>67</v>
      </c>
      <c r="E29" s="134">
        <f>E25+E28</f>
        <v>42300</v>
      </c>
      <c r="F29" s="134">
        <f>F25+F28</f>
        <v>38481.69</v>
      </c>
    </row>
    <row r="32" spans="1:6" ht="15.75" x14ac:dyDescent="0.25">
      <c r="A32" s="64" t="s">
        <v>14</v>
      </c>
      <c r="B32" s="65"/>
      <c r="C32" s="65"/>
      <c r="D32" s="65"/>
      <c r="E32" s="65"/>
      <c r="F32" s="65"/>
    </row>
    <row r="33" spans="1:6" x14ac:dyDescent="0.2">
      <c r="A33" s="93"/>
    </row>
    <row r="34" spans="1:6" ht="22.5" x14ac:dyDescent="0.2">
      <c r="A34" s="219" t="s">
        <v>22</v>
      </c>
      <c r="B34" s="961" t="s">
        <v>15</v>
      </c>
      <c r="C34" s="961"/>
      <c r="D34" s="961"/>
      <c r="E34" s="175" t="s">
        <v>878</v>
      </c>
      <c r="F34" s="29" t="s">
        <v>972</v>
      </c>
    </row>
    <row r="35" spans="1:6" ht="66" customHeight="1" x14ac:dyDescent="0.2">
      <c r="A35" s="807" t="s">
        <v>570</v>
      </c>
      <c r="B35" s="833" t="s">
        <v>181</v>
      </c>
      <c r="C35" s="833"/>
      <c r="D35" s="833"/>
      <c r="E35" s="213">
        <v>1</v>
      </c>
      <c r="F35" s="213">
        <v>1</v>
      </c>
    </row>
    <row r="36" spans="1:6" x14ac:dyDescent="0.2">
      <c r="A36" s="807"/>
      <c r="B36" s="833" t="s">
        <v>73</v>
      </c>
      <c r="C36" s="833"/>
      <c r="D36" s="833"/>
      <c r="E36" s="214">
        <v>4</v>
      </c>
      <c r="F36" s="214">
        <v>4</v>
      </c>
    </row>
    <row r="37" spans="1:6" x14ac:dyDescent="0.2">
      <c r="A37" s="807"/>
      <c r="B37" s="833" t="s">
        <v>571</v>
      </c>
      <c r="C37" s="833"/>
      <c r="D37" s="833"/>
      <c r="E37" s="571">
        <v>39</v>
      </c>
      <c r="F37" s="571">
        <v>39</v>
      </c>
    </row>
    <row r="38" spans="1:6" x14ac:dyDescent="0.2">
      <c r="B38" s="570"/>
      <c r="C38" s="570"/>
      <c r="D38" s="570"/>
      <c r="E38" s="97"/>
      <c r="F38" s="97"/>
    </row>
    <row r="39" spans="1:6" x14ac:dyDescent="0.2">
      <c r="A39" s="98" t="s">
        <v>16</v>
      </c>
    </row>
    <row r="40" spans="1:6" ht="135.75" customHeight="1" x14ac:dyDescent="0.2">
      <c r="A40" s="99" t="s">
        <v>17</v>
      </c>
      <c r="B40" s="947" t="s">
        <v>1183</v>
      </c>
      <c r="C40" s="947"/>
      <c r="D40" s="947"/>
      <c r="E40" s="947"/>
      <c r="F40" s="947"/>
    </row>
    <row r="42" spans="1:6" ht="45" customHeight="1" x14ac:dyDescent="0.2">
      <c r="A42" s="99" t="s">
        <v>29</v>
      </c>
      <c r="B42" s="947" t="s">
        <v>942</v>
      </c>
      <c r="C42" s="947"/>
      <c r="D42" s="947"/>
      <c r="E42" s="947"/>
      <c r="F42" s="947"/>
    </row>
  </sheetData>
  <sheetProtection selectLockedCells="1" selectUnlockedCells="1"/>
  <mergeCells count="16">
    <mergeCell ref="B40:F40"/>
    <mergeCell ref="B42:F42"/>
    <mergeCell ref="B35:D35"/>
    <mergeCell ref="B34:D34"/>
    <mergeCell ref="B36:D36"/>
    <mergeCell ref="B37:D37"/>
    <mergeCell ref="C13:D13"/>
    <mergeCell ref="A35:A37"/>
    <mergeCell ref="D5:F5"/>
    <mergeCell ref="C14:D14"/>
    <mergeCell ref="C16:F16"/>
    <mergeCell ref="D3:F3"/>
    <mergeCell ref="C8:F8"/>
    <mergeCell ref="C9:F9"/>
    <mergeCell ref="C11:D11"/>
    <mergeCell ref="C12:D12"/>
  </mergeCells>
  <pageMargins left="0.7" right="0.7" top="0.75" bottom="0.75" header="0.3" footer="0.3"/>
  <pageSetup paperSize="9" scale="83" firstPageNumber="0" fitToHeight="0" orientation="portrait"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50"/>
    <pageSetUpPr fitToPage="1"/>
  </sheetPr>
  <dimension ref="A1:F37"/>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6" ht="15.75" x14ac:dyDescent="0.25">
      <c r="A1" s="64" t="s">
        <v>4</v>
      </c>
      <c r="B1" s="64"/>
      <c r="C1" s="65"/>
      <c r="D1" s="65"/>
      <c r="E1" s="65"/>
      <c r="F1" s="65"/>
    </row>
    <row r="2" spans="1:6" ht="16.5" thickBot="1" x14ac:dyDescent="0.3">
      <c r="A2" s="67"/>
      <c r="B2" s="68"/>
    </row>
    <row r="3" spans="1:6" ht="13.5" thickBot="1" x14ac:dyDescent="0.25">
      <c r="A3" s="69"/>
      <c r="B3" s="69"/>
      <c r="C3" s="123" t="s">
        <v>24</v>
      </c>
      <c r="D3" s="954" t="s">
        <v>3</v>
      </c>
      <c r="E3" s="954"/>
      <c r="F3" s="955"/>
    </row>
    <row r="4" spans="1:6" ht="13.5" thickBot="1" x14ac:dyDescent="0.25">
      <c r="A4" s="71" t="s">
        <v>0</v>
      </c>
      <c r="B4" s="69"/>
      <c r="C4" s="124">
        <v>3</v>
      </c>
      <c r="D4" s="110" t="s">
        <v>32</v>
      </c>
      <c r="E4" s="111"/>
      <c r="F4" s="125"/>
    </row>
    <row r="5" spans="1:6" ht="13.5" thickBot="1" x14ac:dyDescent="0.25">
      <c r="A5" s="73" t="s">
        <v>650</v>
      </c>
      <c r="B5" s="69"/>
      <c r="C5" s="126" t="s">
        <v>89</v>
      </c>
      <c r="D5" s="127" t="s">
        <v>183</v>
      </c>
      <c r="E5" s="128"/>
      <c r="F5" s="129"/>
    </row>
    <row r="6" spans="1:6" ht="13.5" thickBot="1" x14ac:dyDescent="0.25">
      <c r="A6" s="78"/>
      <c r="B6" s="69"/>
      <c r="C6" s="69"/>
      <c r="D6" s="69"/>
      <c r="E6" s="69"/>
      <c r="F6" s="69"/>
    </row>
    <row r="7" spans="1:6" ht="13.5" thickBot="1" x14ac:dyDescent="0.25">
      <c r="A7" s="15" t="s">
        <v>21</v>
      </c>
      <c r="B7" s="3"/>
      <c r="C7" s="9" t="s">
        <v>150</v>
      </c>
      <c r="D7" s="8"/>
      <c r="E7" s="8"/>
      <c r="F7" s="53"/>
    </row>
    <row r="8" spans="1:6" ht="13.5" thickBot="1" x14ac:dyDescent="0.25">
      <c r="A8" s="16" t="s">
        <v>42</v>
      </c>
      <c r="B8" s="3"/>
      <c r="C8" s="791" t="s">
        <v>48</v>
      </c>
      <c r="D8" s="792"/>
      <c r="E8" s="792"/>
      <c r="F8" s="793"/>
    </row>
    <row r="9" spans="1:6" ht="13.5" thickBot="1" x14ac:dyDescent="0.25">
      <c r="A9" s="16" t="s">
        <v>26</v>
      </c>
      <c r="B9" s="3"/>
      <c r="C9" s="791" t="s">
        <v>184</v>
      </c>
      <c r="D9" s="792"/>
      <c r="E9" s="792"/>
      <c r="F9" s="793"/>
    </row>
    <row r="10" spans="1:6" ht="13.5" thickBot="1" x14ac:dyDescent="0.25">
      <c r="A10" s="78"/>
      <c r="B10" s="69"/>
      <c r="C10" s="69"/>
      <c r="D10" s="69"/>
      <c r="E10" s="69"/>
      <c r="F10" s="69"/>
    </row>
    <row r="11" spans="1:6" ht="13.5" thickBot="1" x14ac:dyDescent="0.25">
      <c r="A11" s="78"/>
      <c r="B11" s="69"/>
      <c r="C11" s="905" t="s">
        <v>28</v>
      </c>
      <c r="D11" s="905"/>
      <c r="E11" s="69"/>
      <c r="F11" s="69"/>
    </row>
    <row r="12" spans="1:6" ht="13.5" thickBot="1" x14ac:dyDescent="0.25">
      <c r="A12" s="81" t="s">
        <v>2</v>
      </c>
      <c r="B12" s="69"/>
      <c r="C12" s="956">
        <v>3.8</v>
      </c>
      <c r="D12" s="957"/>
      <c r="E12" s="69"/>
      <c r="F12" s="69"/>
    </row>
    <row r="13" spans="1:6" ht="13.5" thickBot="1" x14ac:dyDescent="0.25">
      <c r="A13" s="71" t="s">
        <v>20</v>
      </c>
      <c r="B13" s="69"/>
      <c r="C13" s="956">
        <v>1.8</v>
      </c>
      <c r="D13" s="957"/>
      <c r="E13" s="69"/>
      <c r="F13" s="69"/>
    </row>
    <row r="14" spans="1:6" ht="13.5" thickBot="1" x14ac:dyDescent="0.25">
      <c r="A14" s="73" t="s">
        <v>1</v>
      </c>
      <c r="B14" s="69"/>
      <c r="C14" s="899">
        <v>0.73199999999999998</v>
      </c>
      <c r="D14" s="899"/>
      <c r="E14" s="69"/>
      <c r="F14" s="69"/>
    </row>
    <row r="15" spans="1:6" ht="13.5" thickBot="1" x14ac:dyDescent="0.25">
      <c r="A15" s="82"/>
      <c r="B15" s="69"/>
      <c r="C15" s="83"/>
      <c r="D15" s="83"/>
      <c r="E15" s="84"/>
      <c r="F15" s="84"/>
    </row>
    <row r="16" spans="1:6" ht="13.5" thickBot="1" x14ac:dyDescent="0.25">
      <c r="A16" s="71" t="s">
        <v>18</v>
      </c>
      <c r="B16" s="84"/>
      <c r="C16" s="909" t="s">
        <v>1087</v>
      </c>
      <c r="D16" s="909"/>
      <c r="E16" s="909"/>
      <c r="F16" s="909"/>
    </row>
    <row r="17" spans="1:6" ht="13.5" thickBot="1" x14ac:dyDescent="0.25">
      <c r="A17" s="73" t="s">
        <v>19</v>
      </c>
      <c r="B17" s="69"/>
      <c r="C17" s="79" t="s">
        <v>1084</v>
      </c>
      <c r="D17" s="113"/>
      <c r="E17" s="113"/>
      <c r="F17" s="113"/>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x14ac:dyDescent="0.2">
      <c r="A22" s="88"/>
      <c r="B22" s="88">
        <v>630</v>
      </c>
      <c r="C22" s="88"/>
      <c r="D22" s="88" t="s">
        <v>55</v>
      </c>
      <c r="E22" s="130">
        <v>1800</v>
      </c>
      <c r="F22" s="130">
        <v>732</v>
      </c>
    </row>
    <row r="23" spans="1:6" ht="13.5" thickBot="1" x14ac:dyDescent="0.25">
      <c r="A23" s="88"/>
      <c r="B23" s="88"/>
      <c r="C23" s="88"/>
      <c r="D23" s="88"/>
      <c r="E23" s="130"/>
      <c r="F23" s="130"/>
    </row>
    <row r="24" spans="1:6" ht="13.5" thickBot="1" x14ac:dyDescent="0.25">
      <c r="A24" s="89" t="s">
        <v>11</v>
      </c>
      <c r="B24" s="90"/>
      <c r="C24" s="90"/>
      <c r="D24" s="90"/>
      <c r="E24" s="131">
        <f>SUM(E22:E23)</f>
        <v>1800</v>
      </c>
      <c r="F24" s="131">
        <f>SUM(F22:F23)</f>
        <v>732</v>
      </c>
    </row>
    <row r="25" spans="1:6" ht="13.5" thickBot="1" x14ac:dyDescent="0.25">
      <c r="A25" s="89" t="s">
        <v>12</v>
      </c>
      <c r="B25" s="90"/>
      <c r="C25" s="90"/>
      <c r="D25" s="90"/>
      <c r="E25" s="132"/>
      <c r="F25" s="133">
        <v>0</v>
      </c>
    </row>
    <row r="26" spans="1:6" ht="13.5" thickBot="1" x14ac:dyDescent="0.25">
      <c r="A26" s="92" t="s">
        <v>13</v>
      </c>
      <c r="B26" s="90" t="s">
        <v>67</v>
      </c>
      <c r="C26" s="90" t="s">
        <v>67</v>
      </c>
      <c r="D26" s="90" t="s">
        <v>67</v>
      </c>
      <c r="E26" s="134">
        <f>SUM(E24:E25)</f>
        <v>1800</v>
      </c>
      <c r="F26" s="134">
        <f>SUM(F24:F25)</f>
        <v>732</v>
      </c>
    </row>
    <row r="29" spans="1:6" ht="15.75" x14ac:dyDescent="0.25">
      <c r="A29" s="64" t="s">
        <v>14</v>
      </c>
      <c r="B29" s="65"/>
      <c r="C29" s="65"/>
      <c r="D29" s="65"/>
      <c r="E29" s="65"/>
      <c r="F29" s="65"/>
    </row>
    <row r="30" spans="1:6" x14ac:dyDescent="0.2">
      <c r="A30" s="93"/>
    </row>
    <row r="31" spans="1:6" ht="22.5" x14ac:dyDescent="0.2">
      <c r="A31" s="949" t="s">
        <v>22</v>
      </c>
      <c r="B31" s="949"/>
      <c r="C31" s="949"/>
      <c r="D31" s="172" t="s">
        <v>15</v>
      </c>
      <c r="E31" s="175" t="s">
        <v>878</v>
      </c>
      <c r="F31" s="29" t="s">
        <v>972</v>
      </c>
    </row>
    <row r="32" spans="1:6" ht="66" customHeight="1" x14ac:dyDescent="0.2">
      <c r="A32" s="891" t="s">
        <v>185</v>
      </c>
      <c r="B32" s="892"/>
      <c r="C32" s="893"/>
      <c r="D32" s="45" t="s">
        <v>186</v>
      </c>
      <c r="E32" s="214">
        <v>1</v>
      </c>
      <c r="F32" s="590">
        <v>0</v>
      </c>
    </row>
    <row r="33" spans="1:6" x14ac:dyDescent="0.2">
      <c r="E33" s="97"/>
      <c r="F33" s="97"/>
    </row>
    <row r="34" spans="1:6" x14ac:dyDescent="0.2">
      <c r="A34" s="98" t="s">
        <v>16</v>
      </c>
    </row>
    <row r="35" spans="1:6" ht="73.5" customHeight="1" x14ac:dyDescent="0.2">
      <c r="A35" s="99" t="s">
        <v>17</v>
      </c>
      <c r="B35" s="947" t="s">
        <v>1202</v>
      </c>
      <c r="C35" s="947"/>
      <c r="D35" s="947"/>
      <c r="E35" s="947"/>
      <c r="F35" s="947"/>
    </row>
    <row r="37" spans="1:6" ht="24" x14ac:dyDescent="0.2">
      <c r="A37" s="99" t="s">
        <v>29</v>
      </c>
      <c r="B37" s="962"/>
      <c r="C37" s="962"/>
      <c r="D37" s="962"/>
      <c r="E37" s="962"/>
      <c r="F37" s="962"/>
    </row>
  </sheetData>
  <sheetProtection selectLockedCells="1" selectUnlockedCells="1"/>
  <mergeCells count="12">
    <mergeCell ref="B35:F35"/>
    <mergeCell ref="B37:F37"/>
    <mergeCell ref="C13:D13"/>
    <mergeCell ref="C14:D14"/>
    <mergeCell ref="C16:F16"/>
    <mergeCell ref="A31:C31"/>
    <mergeCell ref="A32:C32"/>
    <mergeCell ref="D3:F3"/>
    <mergeCell ref="C8:F8"/>
    <mergeCell ref="C9:F9"/>
    <mergeCell ref="C11:D11"/>
    <mergeCell ref="C12:D12"/>
  </mergeCells>
  <pageMargins left="0.7" right="0.7" top="0.75" bottom="0.75" header="0.3" footer="0.3"/>
  <pageSetup paperSize="9" scale="83" firstPageNumber="0" fitToHeight="0"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H39"/>
  <sheetViews>
    <sheetView showGridLines="0"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650</v>
      </c>
      <c r="B5" s="3"/>
      <c r="C5" s="42" t="s">
        <v>51</v>
      </c>
      <c r="D5" s="36" t="s">
        <v>503</v>
      </c>
      <c r="E5" s="37"/>
      <c r="F5" s="38"/>
    </row>
    <row r="6" spans="1:8" ht="13.5" thickBot="1" x14ac:dyDescent="0.25">
      <c r="A6" s="4"/>
      <c r="B6" s="3"/>
      <c r="C6" s="3"/>
      <c r="D6" s="3"/>
      <c r="E6" s="3"/>
      <c r="F6" s="3"/>
    </row>
    <row r="7" spans="1:8" ht="13.5" thickBot="1" x14ac:dyDescent="0.25">
      <c r="A7" s="15" t="s">
        <v>21</v>
      </c>
      <c r="B7" s="3"/>
      <c r="C7" s="9" t="s">
        <v>52</v>
      </c>
      <c r="D7" s="8"/>
      <c r="E7" s="8"/>
      <c r="F7" s="53"/>
    </row>
    <row r="8" spans="1:8" ht="13.5" thickBot="1" x14ac:dyDescent="0.25">
      <c r="A8" s="16" t="s">
        <v>42</v>
      </c>
      <c r="B8" s="3"/>
      <c r="C8" s="791" t="s">
        <v>48</v>
      </c>
      <c r="D8" s="792"/>
      <c r="E8" s="792"/>
      <c r="F8" s="793"/>
    </row>
    <row r="9" spans="1:8" ht="13.5" thickBot="1" x14ac:dyDescent="0.25">
      <c r="A9" s="16" t="s">
        <v>26</v>
      </c>
      <c r="B9" s="3"/>
      <c r="C9" s="791" t="s">
        <v>504</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5.6</v>
      </c>
      <c r="D12" s="797"/>
      <c r="E12" s="3"/>
      <c r="F12" s="3"/>
    </row>
    <row r="13" spans="1:8" ht="13.5" thickBot="1" x14ac:dyDescent="0.25">
      <c r="A13" s="15" t="s">
        <v>20</v>
      </c>
      <c r="B13" s="3"/>
      <c r="C13" s="796">
        <v>3.6</v>
      </c>
      <c r="D13" s="797"/>
      <c r="E13" s="3"/>
      <c r="F13" s="3"/>
    </row>
    <row r="14" spans="1:8" ht="13.5" thickBot="1" x14ac:dyDescent="0.25">
      <c r="A14" s="16" t="s">
        <v>1</v>
      </c>
      <c r="B14" s="3"/>
      <c r="C14" s="796">
        <v>2.4</v>
      </c>
      <c r="D14" s="797"/>
      <c r="E14" s="3"/>
      <c r="F14" s="3"/>
    </row>
    <row r="15" spans="1:8" ht="3" customHeight="1" thickBot="1" x14ac:dyDescent="0.25">
      <c r="A15" s="10"/>
      <c r="B15" s="3"/>
      <c r="C15" s="12"/>
      <c r="D15" s="12"/>
      <c r="E15" s="11"/>
      <c r="F15" s="11"/>
    </row>
    <row r="16" spans="1:8" ht="13.5" thickBot="1" x14ac:dyDescent="0.25">
      <c r="A16" s="15" t="s">
        <v>18</v>
      </c>
      <c r="B16" s="11"/>
      <c r="C16" s="791" t="s">
        <v>1087</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ht="19.5" customHeight="1" x14ac:dyDescent="0.2">
      <c r="A21" s="28" t="s">
        <v>23</v>
      </c>
      <c r="B21" s="21" t="s">
        <v>6</v>
      </c>
      <c r="C21" s="21" t="s">
        <v>7</v>
      </c>
      <c r="D21" s="21" t="s">
        <v>8</v>
      </c>
      <c r="E21" s="21" t="s">
        <v>9</v>
      </c>
      <c r="F21" s="21" t="s">
        <v>10</v>
      </c>
    </row>
    <row r="22" spans="1:8" x14ac:dyDescent="0.2">
      <c r="A22" s="30"/>
      <c r="B22" s="62">
        <v>630</v>
      </c>
      <c r="C22" s="22"/>
      <c r="D22" s="22" t="s">
        <v>55</v>
      </c>
      <c r="E22" s="55">
        <v>2000</v>
      </c>
      <c r="F22" s="55">
        <v>1851.29</v>
      </c>
    </row>
    <row r="23" spans="1:8" ht="13.5" thickBot="1" x14ac:dyDescent="0.25">
      <c r="A23" s="22"/>
      <c r="B23" s="62">
        <v>640</v>
      </c>
      <c r="C23" s="32"/>
      <c r="D23" s="22" t="s">
        <v>56</v>
      </c>
      <c r="E23" s="55">
        <v>1600</v>
      </c>
      <c r="F23" s="55">
        <v>550</v>
      </c>
    </row>
    <row r="24" spans="1:8" ht="13.5" thickBot="1" x14ac:dyDescent="0.25">
      <c r="A24" s="23" t="s">
        <v>11</v>
      </c>
      <c r="B24" s="24"/>
      <c r="C24" s="24"/>
      <c r="D24" s="24"/>
      <c r="E24" s="61">
        <f>SUM(E22:E23)</f>
        <v>3600</v>
      </c>
      <c r="F24" s="61">
        <f>SUM(F22:F23)</f>
        <v>2401.29</v>
      </c>
    </row>
    <row r="25" spans="1:8" ht="13.5" thickBot="1" x14ac:dyDescent="0.25">
      <c r="A25" s="33" t="s">
        <v>12</v>
      </c>
      <c r="B25" s="31"/>
      <c r="C25" s="31"/>
      <c r="D25" s="31"/>
      <c r="E25" s="56"/>
      <c r="F25" s="57"/>
    </row>
    <row r="26" spans="1:8" ht="13.5" thickBot="1" x14ac:dyDescent="0.25">
      <c r="A26" s="26" t="s">
        <v>13</v>
      </c>
      <c r="B26" s="24"/>
      <c r="C26" s="24"/>
      <c r="D26" s="24"/>
      <c r="E26" s="58">
        <f>E25+E24</f>
        <v>3600</v>
      </c>
      <c r="F26" s="58">
        <f>F25+F24</f>
        <v>2401.29</v>
      </c>
    </row>
    <row r="29" spans="1:8" ht="15.75" x14ac:dyDescent="0.25">
      <c r="A29" s="13" t="s">
        <v>14</v>
      </c>
      <c r="B29" s="14"/>
      <c r="C29" s="14"/>
      <c r="D29" s="14"/>
      <c r="E29" s="14"/>
      <c r="F29" s="14"/>
      <c r="G29" s="47"/>
      <c r="H29" s="47"/>
    </row>
    <row r="30" spans="1:8" x14ac:dyDescent="0.2">
      <c r="A30" s="1"/>
    </row>
    <row r="31" spans="1:8" ht="22.5" x14ac:dyDescent="0.2">
      <c r="A31" s="808" t="s">
        <v>22</v>
      </c>
      <c r="B31" s="809"/>
      <c r="C31" s="810"/>
      <c r="D31" s="174" t="s">
        <v>15</v>
      </c>
      <c r="E31" s="175" t="s">
        <v>878</v>
      </c>
      <c r="F31" s="29" t="s">
        <v>972</v>
      </c>
    </row>
    <row r="32" spans="1:8" ht="22.5" x14ac:dyDescent="0.2">
      <c r="A32" s="801" t="s">
        <v>58</v>
      </c>
      <c r="B32" s="802"/>
      <c r="C32" s="803"/>
      <c r="D32" s="45" t="s">
        <v>59</v>
      </c>
      <c r="E32" s="44">
        <v>3</v>
      </c>
      <c r="F32" s="44">
        <v>0</v>
      </c>
    </row>
    <row r="33" spans="1:8" ht="22.5" x14ac:dyDescent="0.2">
      <c r="A33" s="804"/>
      <c r="B33" s="805"/>
      <c r="C33" s="806"/>
      <c r="D33" s="45" t="s">
        <v>60</v>
      </c>
      <c r="E33" s="46">
        <v>3</v>
      </c>
      <c r="F33" s="44">
        <v>0</v>
      </c>
    </row>
    <row r="34" spans="1:8" ht="22.5" x14ac:dyDescent="0.2">
      <c r="A34" s="807" t="s">
        <v>505</v>
      </c>
      <c r="B34" s="807"/>
      <c r="C34" s="807"/>
      <c r="D34" s="45" t="s">
        <v>61</v>
      </c>
      <c r="E34" s="44" t="s">
        <v>62</v>
      </c>
      <c r="F34" s="44" t="s">
        <v>62</v>
      </c>
    </row>
    <row r="35" spans="1:8" ht="45" x14ac:dyDescent="0.2">
      <c r="A35" s="807"/>
      <c r="B35" s="807"/>
      <c r="C35" s="807"/>
      <c r="D35" s="45" t="s">
        <v>63</v>
      </c>
      <c r="E35" s="44">
        <v>6</v>
      </c>
      <c r="F35" s="44">
        <v>12</v>
      </c>
    </row>
    <row r="36" spans="1:8" ht="27.75" customHeight="1" x14ac:dyDescent="0.2">
      <c r="A36" s="6" t="s">
        <v>16</v>
      </c>
      <c r="E36" s="20"/>
      <c r="F36" s="20"/>
    </row>
    <row r="37" spans="1:8" ht="81" customHeight="1" x14ac:dyDescent="0.2">
      <c r="A37" s="34" t="s">
        <v>17</v>
      </c>
      <c r="B37" s="798" t="s">
        <v>1139</v>
      </c>
      <c r="C37" s="799"/>
      <c r="D37" s="799"/>
      <c r="E37" s="799"/>
      <c r="F37" s="800"/>
      <c r="G37" s="19"/>
      <c r="H37" s="19"/>
    </row>
    <row r="38" spans="1:8" ht="21.75" customHeight="1" x14ac:dyDescent="0.2"/>
    <row r="39" spans="1:8" ht="28.5" customHeight="1" x14ac:dyDescent="0.2">
      <c r="A39" s="34" t="s">
        <v>29</v>
      </c>
      <c r="B39" s="798"/>
      <c r="C39" s="799"/>
      <c r="D39" s="799"/>
      <c r="E39" s="799"/>
      <c r="F39" s="800"/>
    </row>
  </sheetData>
  <mergeCells count="13">
    <mergeCell ref="B39:F39"/>
    <mergeCell ref="A32:C33"/>
    <mergeCell ref="A34:C35"/>
    <mergeCell ref="C13:D13"/>
    <mergeCell ref="C14:D14"/>
    <mergeCell ref="C16:F16"/>
    <mergeCell ref="C17:F17"/>
    <mergeCell ref="A31:C31"/>
    <mergeCell ref="C8:F8"/>
    <mergeCell ref="C9:F9"/>
    <mergeCell ref="C11:D11"/>
    <mergeCell ref="C12:D12"/>
    <mergeCell ref="B37:F37"/>
  </mergeCells>
  <pageMargins left="0.7" right="0.7" top="0.75" bottom="0.75" header="0.3" footer="0.3"/>
  <pageSetup paperSize="9" scale="94"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B050"/>
    <pageSetUpPr fitToPage="1"/>
  </sheetPr>
  <dimension ref="A2:G40"/>
  <sheetViews>
    <sheetView topLeftCell="A27"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3</v>
      </c>
      <c r="D5" s="906" t="s">
        <v>32</v>
      </c>
      <c r="E5" s="906"/>
      <c r="F5" s="906"/>
      <c r="G5" s="906"/>
    </row>
    <row r="6" spans="1:7" ht="13.5" thickBot="1" x14ac:dyDescent="0.25">
      <c r="A6" s="73" t="s">
        <v>650</v>
      </c>
      <c r="B6" s="69"/>
      <c r="C6" s="74" t="s">
        <v>574</v>
      </c>
      <c r="D6" s="907" t="s">
        <v>74</v>
      </c>
      <c r="E6" s="907"/>
      <c r="F6" s="907"/>
      <c r="G6" s="9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09" t="s">
        <v>48</v>
      </c>
      <c r="D9" s="909"/>
      <c r="E9" s="909"/>
      <c r="F9" s="909"/>
      <c r="G9" s="909"/>
    </row>
    <row r="10" spans="1:7" ht="13.5" thickBot="1" x14ac:dyDescent="0.25">
      <c r="A10" s="73" t="s">
        <v>26</v>
      </c>
      <c r="B10" s="69"/>
      <c r="C10" s="909" t="s">
        <v>77</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909">
        <v>0</v>
      </c>
      <c r="D13" s="909"/>
      <c r="E13" s="69"/>
      <c r="F13" s="69"/>
    </row>
    <row r="14" spans="1:7" ht="13.5" thickBot="1" x14ac:dyDescent="0.25">
      <c r="A14" s="71" t="s">
        <v>20</v>
      </c>
      <c r="B14" s="69"/>
      <c r="C14" s="909">
        <v>0</v>
      </c>
      <c r="D14" s="909"/>
      <c r="E14" s="69"/>
      <c r="F14" s="69"/>
    </row>
    <row r="15" spans="1:7" ht="13.5" thickBot="1" x14ac:dyDescent="0.25">
      <c r="A15" s="73" t="s">
        <v>1</v>
      </c>
      <c r="B15" s="69"/>
      <c r="C15" s="909">
        <v>0</v>
      </c>
      <c r="D15" s="909"/>
      <c r="E15" s="69"/>
      <c r="F15" s="69"/>
    </row>
    <row r="16" spans="1:7" ht="13.5" thickBot="1" x14ac:dyDescent="0.25">
      <c r="A16" s="82"/>
      <c r="B16" s="69"/>
      <c r="C16" s="83"/>
      <c r="D16" s="83"/>
      <c r="E16" s="84"/>
      <c r="F16" s="84"/>
      <c r="G16" s="85"/>
    </row>
    <row r="17" spans="1:7" ht="13.5" thickBot="1" x14ac:dyDescent="0.25">
      <c r="A17" s="71" t="s">
        <v>18</v>
      </c>
      <c r="B17" s="84"/>
      <c r="C17" s="909" t="s">
        <v>1069</v>
      </c>
      <c r="D17" s="909"/>
      <c r="E17" s="909"/>
      <c r="F17" s="909"/>
      <c r="G17" s="909"/>
    </row>
    <row r="18" spans="1:7" ht="13.5" thickBot="1" x14ac:dyDescent="0.25">
      <c r="A18" s="73" t="s">
        <v>19</v>
      </c>
      <c r="B18" s="69"/>
      <c r="C18" s="909" t="s">
        <v>1081</v>
      </c>
      <c r="D18" s="909"/>
      <c r="E18" s="909"/>
      <c r="F18" s="909"/>
      <c r="G18" s="909"/>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88"/>
      <c r="C23" s="88"/>
      <c r="D23" s="88"/>
      <c r="E23" s="88">
        <v>0</v>
      </c>
      <c r="F23" s="101">
        <v>0</v>
      </c>
    </row>
    <row r="24" spans="1:7" ht="13.5" thickBot="1" x14ac:dyDescent="0.25">
      <c r="A24" s="89" t="s">
        <v>11</v>
      </c>
      <c r="B24" s="90"/>
      <c r="C24" s="90"/>
      <c r="D24" s="90"/>
      <c r="E24" s="90">
        <v>0</v>
      </c>
      <c r="F24" s="103">
        <v>0</v>
      </c>
    </row>
    <row r="25" spans="1:7" ht="13.5" thickBot="1" x14ac:dyDescent="0.25">
      <c r="A25" s="89" t="s">
        <v>12</v>
      </c>
      <c r="B25" s="90">
        <v>0</v>
      </c>
      <c r="C25" s="90"/>
      <c r="D25" s="90"/>
      <c r="E25" s="90">
        <v>0</v>
      </c>
      <c r="F25" s="103">
        <v>0</v>
      </c>
    </row>
    <row r="26" spans="1:7" ht="13.5" thickBot="1" x14ac:dyDescent="0.25">
      <c r="A26" s="92" t="s">
        <v>13</v>
      </c>
      <c r="B26" s="90" t="s">
        <v>67</v>
      </c>
      <c r="C26" s="90" t="s">
        <v>67</v>
      </c>
      <c r="D26" s="90" t="s">
        <v>67</v>
      </c>
      <c r="E26" s="90">
        <v>0</v>
      </c>
      <c r="F26" s="103">
        <v>0</v>
      </c>
    </row>
    <row r="30" spans="1:7" ht="15.75" x14ac:dyDescent="0.25">
      <c r="A30" s="64" t="s">
        <v>14</v>
      </c>
      <c r="B30" s="65"/>
      <c r="C30" s="65"/>
      <c r="D30" s="65"/>
      <c r="E30" s="65"/>
      <c r="F30" s="65"/>
      <c r="G30" s="65"/>
    </row>
    <row r="31" spans="1:7" x14ac:dyDescent="0.2">
      <c r="A31" s="93"/>
    </row>
    <row r="32" spans="1:7" ht="22.5" x14ac:dyDescent="0.2">
      <c r="A32" s="949" t="s">
        <v>22</v>
      </c>
      <c r="B32" s="949"/>
      <c r="C32" s="949"/>
      <c r="D32" s="172" t="s">
        <v>15</v>
      </c>
      <c r="E32" s="175" t="s">
        <v>878</v>
      </c>
      <c r="F32" s="29" t="s">
        <v>972</v>
      </c>
    </row>
    <row r="33" spans="1:7" ht="22.5" x14ac:dyDescent="0.2">
      <c r="A33" s="963" t="s">
        <v>78</v>
      </c>
      <c r="B33" s="964"/>
      <c r="C33" s="965"/>
      <c r="D33" s="108" t="s">
        <v>79</v>
      </c>
      <c r="E33" s="104">
        <v>1</v>
      </c>
      <c r="F33" s="104">
        <v>0.75</v>
      </c>
    </row>
    <row r="34" spans="1:7" ht="33.75" x14ac:dyDescent="0.2">
      <c r="A34" s="966"/>
      <c r="B34" s="967"/>
      <c r="C34" s="968"/>
      <c r="D34" s="108" t="s">
        <v>575</v>
      </c>
      <c r="E34" s="104">
        <v>1</v>
      </c>
      <c r="F34" s="104">
        <v>0.9</v>
      </c>
    </row>
    <row r="35" spans="1:7" ht="33.75" x14ac:dyDescent="0.2">
      <c r="A35" s="969"/>
      <c r="B35" s="970"/>
      <c r="C35" s="971"/>
      <c r="D35" s="108" t="s">
        <v>80</v>
      </c>
      <c r="E35" s="104">
        <v>1</v>
      </c>
      <c r="F35" s="104">
        <v>0.62</v>
      </c>
    </row>
    <row r="36" spans="1:7" x14ac:dyDescent="0.2">
      <c r="E36" s="97"/>
      <c r="F36" s="97"/>
      <c r="G36" s="97"/>
    </row>
    <row r="37" spans="1:7" x14ac:dyDescent="0.2">
      <c r="A37" s="98" t="s">
        <v>16</v>
      </c>
    </row>
    <row r="38" spans="1:7" ht="95.25" customHeight="1" x14ac:dyDescent="0.2">
      <c r="A38" s="99" t="s">
        <v>17</v>
      </c>
      <c r="B38" s="947" t="s">
        <v>585</v>
      </c>
      <c r="C38" s="947"/>
      <c r="D38" s="947"/>
      <c r="E38" s="947"/>
      <c r="F38" s="947"/>
    </row>
    <row r="40" spans="1:7" ht="48.75" customHeight="1" x14ac:dyDescent="0.2">
      <c r="A40" s="99" t="s">
        <v>29</v>
      </c>
      <c r="B40" s="911" t="s">
        <v>946</v>
      </c>
      <c r="C40" s="912"/>
      <c r="D40" s="912"/>
      <c r="E40" s="912"/>
      <c r="F40" s="913"/>
    </row>
  </sheetData>
  <sheetProtection selectLockedCells="1" selectUnlockedCells="1"/>
  <mergeCells count="15">
    <mergeCell ref="C12:D12"/>
    <mergeCell ref="D4:G4"/>
    <mergeCell ref="D5:G5"/>
    <mergeCell ref="D6:G6"/>
    <mergeCell ref="C9:G9"/>
    <mergeCell ref="C10:G10"/>
    <mergeCell ref="B40:F40"/>
    <mergeCell ref="A33:C35"/>
    <mergeCell ref="B38:F38"/>
    <mergeCell ref="C13:D13"/>
    <mergeCell ref="C14:D14"/>
    <mergeCell ref="C15:D15"/>
    <mergeCell ref="C17:G17"/>
    <mergeCell ref="C18:G18"/>
    <mergeCell ref="A32:C32"/>
  </mergeCells>
  <pageMargins left="0.7" right="0.7" top="0.75" bottom="0.75" header="0.3" footer="0.3"/>
  <pageSetup paperSize="9" scale="76" firstPageNumber="0" fitToHeight="0" orientation="portrait"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B050"/>
    <pageSetUpPr fitToPage="1"/>
  </sheetPr>
  <dimension ref="A1:I41"/>
  <sheetViews>
    <sheetView showGridLines="0" zoomScale="130" zoomScaleNormal="130"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30.7109375" style="7" customWidth="1"/>
    <col min="8" max="8" width="19.5703125" style="7" bestFit="1" customWidth="1"/>
    <col min="9" max="9" width="17.7109375" style="7" bestFit="1" customWidth="1"/>
  </cols>
  <sheetData>
    <row r="1" spans="1:9" ht="15.75" x14ac:dyDescent="0.25">
      <c r="A1" s="13" t="s">
        <v>4</v>
      </c>
      <c r="B1" s="13"/>
      <c r="C1" s="14"/>
      <c r="D1" s="14"/>
      <c r="E1" s="14"/>
      <c r="F1" s="14"/>
      <c r="G1" s="47"/>
      <c r="H1" s="47"/>
      <c r="I1" s="47"/>
    </row>
    <row r="2" spans="1:9" ht="7.5" customHeight="1" thickBot="1" x14ac:dyDescent="0.3">
      <c r="A2" s="5"/>
      <c r="B2" s="2"/>
    </row>
    <row r="3" spans="1:9" ht="13.5" thickBot="1" x14ac:dyDescent="0.25">
      <c r="A3" s="3"/>
      <c r="B3" s="3"/>
      <c r="C3" s="17" t="s">
        <v>24</v>
      </c>
      <c r="D3" s="39" t="s">
        <v>3</v>
      </c>
      <c r="E3" s="40"/>
      <c r="F3" s="41"/>
    </row>
    <row r="4" spans="1:9" ht="13.5" thickBot="1" x14ac:dyDescent="0.25">
      <c r="A4" s="15" t="s">
        <v>0</v>
      </c>
      <c r="B4" s="3"/>
      <c r="C4" s="35">
        <v>3</v>
      </c>
      <c r="D4" s="940" t="s">
        <v>32</v>
      </c>
      <c r="E4" s="941"/>
      <c r="F4" s="975"/>
    </row>
    <row r="5" spans="1:9" ht="13.5" thickBot="1" x14ac:dyDescent="0.25">
      <c r="A5" s="73" t="s">
        <v>650</v>
      </c>
      <c r="B5" s="3"/>
      <c r="C5" s="42" t="s">
        <v>578</v>
      </c>
      <c r="D5" s="976" t="s">
        <v>41</v>
      </c>
      <c r="E5" s="977"/>
      <c r="F5" s="978"/>
    </row>
    <row r="6" spans="1:9" ht="13.5" thickBot="1" x14ac:dyDescent="0.25">
      <c r="A6" s="4"/>
      <c r="B6" s="3"/>
      <c r="C6" s="3"/>
      <c r="D6" s="3"/>
      <c r="E6" s="3"/>
      <c r="F6" s="3"/>
    </row>
    <row r="7" spans="1:9" ht="13.5" thickBot="1" x14ac:dyDescent="0.25">
      <c r="A7" s="15" t="s">
        <v>21</v>
      </c>
      <c r="B7" s="3"/>
      <c r="C7" s="9" t="s">
        <v>47</v>
      </c>
      <c r="D7" s="8"/>
      <c r="E7" s="8"/>
      <c r="F7" s="53"/>
    </row>
    <row r="8" spans="1:9" ht="13.5" thickBot="1" x14ac:dyDescent="0.25">
      <c r="A8" s="16" t="s">
        <v>42</v>
      </c>
      <c r="B8" s="3"/>
      <c r="C8" s="791" t="s">
        <v>48</v>
      </c>
      <c r="D8" s="792"/>
      <c r="E8" s="792"/>
      <c r="F8" s="793"/>
    </row>
    <row r="9" spans="1:9" ht="13.5" thickBot="1" x14ac:dyDescent="0.25">
      <c r="A9" s="16" t="s">
        <v>26</v>
      </c>
      <c r="B9" s="3"/>
      <c r="C9" s="791" t="s">
        <v>49</v>
      </c>
      <c r="D9" s="792"/>
      <c r="E9" s="792"/>
      <c r="F9" s="793"/>
    </row>
    <row r="10" spans="1:9" ht="8.25" customHeight="1" thickBot="1" x14ac:dyDescent="0.25">
      <c r="A10" s="4"/>
      <c r="B10" s="3"/>
      <c r="C10" s="3"/>
      <c r="D10" s="3"/>
      <c r="E10" s="3"/>
      <c r="F10" s="3"/>
    </row>
    <row r="11" spans="1:9" ht="13.5" thickBot="1" x14ac:dyDescent="0.25">
      <c r="A11" s="4"/>
      <c r="B11" s="3"/>
      <c r="C11" s="794" t="s">
        <v>28</v>
      </c>
      <c r="D11" s="795"/>
      <c r="E11" s="3"/>
      <c r="F11" s="3"/>
    </row>
    <row r="12" spans="1:9" ht="13.5" thickBot="1" x14ac:dyDescent="0.25">
      <c r="A12" s="18" t="s">
        <v>2</v>
      </c>
      <c r="B12" s="3"/>
      <c r="C12" s="796">
        <v>27.1</v>
      </c>
      <c r="D12" s="797"/>
      <c r="E12" s="3"/>
      <c r="F12" s="3"/>
    </row>
    <row r="13" spans="1:9" ht="13.5" thickBot="1" x14ac:dyDescent="0.25">
      <c r="A13" s="15" t="s">
        <v>20</v>
      </c>
      <c r="B13" s="3"/>
      <c r="C13" s="796">
        <v>36.1</v>
      </c>
      <c r="D13" s="797"/>
      <c r="E13" s="3"/>
      <c r="F13" s="3"/>
    </row>
    <row r="14" spans="1:9" ht="13.5" thickBot="1" x14ac:dyDescent="0.25">
      <c r="A14" s="16" t="s">
        <v>1</v>
      </c>
      <c r="B14" s="3"/>
      <c r="C14" s="796">
        <v>31.373000000000001</v>
      </c>
      <c r="D14" s="797"/>
      <c r="E14" s="3"/>
      <c r="F14" s="3"/>
    </row>
    <row r="15" spans="1:9" ht="3" customHeight="1" thickBot="1" x14ac:dyDescent="0.25">
      <c r="A15" s="10"/>
      <c r="B15" s="3"/>
      <c r="C15" s="12"/>
      <c r="D15" s="12"/>
      <c r="E15" s="11"/>
      <c r="F15" s="11"/>
    </row>
    <row r="16" spans="1:9" ht="13.5" thickBot="1" x14ac:dyDescent="0.25">
      <c r="A16" s="15" t="s">
        <v>18</v>
      </c>
      <c r="B16" s="11"/>
      <c r="C16" s="791" t="s">
        <v>1136</v>
      </c>
      <c r="D16" s="792"/>
      <c r="E16" s="792"/>
      <c r="F16" s="793"/>
    </row>
    <row r="17" spans="1:9" ht="13.5" thickBot="1" x14ac:dyDescent="0.25">
      <c r="A17" s="16" t="s">
        <v>19</v>
      </c>
      <c r="B17" s="3"/>
      <c r="C17" s="791" t="s">
        <v>1084</v>
      </c>
      <c r="D17" s="792"/>
      <c r="E17" s="792"/>
      <c r="F17" s="793"/>
    </row>
    <row r="18" spans="1:9" ht="7.5" customHeight="1" x14ac:dyDescent="0.2">
      <c r="B18" s="3"/>
    </row>
    <row r="19" spans="1:9" ht="15.75" x14ac:dyDescent="0.25">
      <c r="A19" s="13" t="s">
        <v>5</v>
      </c>
      <c r="B19" s="13"/>
      <c r="C19" s="14"/>
      <c r="D19" s="14"/>
      <c r="E19" s="14"/>
      <c r="F19" s="14"/>
      <c r="G19" s="47"/>
      <c r="H19" s="47"/>
      <c r="I19" s="47"/>
    </row>
    <row r="20" spans="1:9" ht="6.75" customHeight="1" x14ac:dyDescent="0.25">
      <c r="A20" s="5"/>
      <c r="C20" s="7"/>
      <c r="D20" s="7"/>
      <c r="E20" s="7"/>
      <c r="F20" s="7"/>
    </row>
    <row r="21" spans="1:9" x14ac:dyDescent="0.2">
      <c r="A21" s="28" t="s">
        <v>23</v>
      </c>
      <c r="B21" s="21" t="s">
        <v>6</v>
      </c>
      <c r="C21" s="21" t="s">
        <v>7</v>
      </c>
      <c r="D21" s="21" t="s">
        <v>8</v>
      </c>
      <c r="E21" s="21" t="s">
        <v>9</v>
      </c>
      <c r="F21" s="21" t="s">
        <v>10</v>
      </c>
    </row>
    <row r="22" spans="1:9" x14ac:dyDescent="0.2">
      <c r="A22" s="136"/>
      <c r="B22" s="573" t="s">
        <v>772</v>
      </c>
      <c r="C22" s="21"/>
      <c r="D22" s="22" t="s">
        <v>55</v>
      </c>
      <c r="E22" s="55">
        <v>16500</v>
      </c>
      <c r="F22" s="55">
        <v>12719.38</v>
      </c>
    </row>
    <row r="23" spans="1:9" ht="13.5" thickBot="1" x14ac:dyDescent="0.25">
      <c r="A23" s="22"/>
      <c r="B23" s="573" t="s">
        <v>579</v>
      </c>
      <c r="C23" s="22"/>
      <c r="D23" s="22" t="s">
        <v>66</v>
      </c>
      <c r="E23" s="55">
        <v>10600</v>
      </c>
      <c r="F23" s="55">
        <v>10614</v>
      </c>
    </row>
    <row r="24" spans="1:9" ht="13.5" thickBot="1" x14ac:dyDescent="0.25">
      <c r="A24" s="23" t="s">
        <v>11</v>
      </c>
      <c r="B24" s="24"/>
      <c r="C24" s="24"/>
      <c r="D24" s="24"/>
      <c r="E24" s="61">
        <f>SUM(E22:E23)</f>
        <v>27100</v>
      </c>
      <c r="F24" s="61">
        <f>F22+F23</f>
        <v>23333.379999999997</v>
      </c>
    </row>
    <row r="25" spans="1:9" ht="13.5" thickBot="1" x14ac:dyDescent="0.25">
      <c r="A25" s="33" t="s">
        <v>12</v>
      </c>
      <c r="B25" s="31">
        <v>711</v>
      </c>
      <c r="C25" s="31"/>
      <c r="D25" s="31" t="s">
        <v>883</v>
      </c>
      <c r="E25" s="56">
        <v>9000</v>
      </c>
      <c r="F25" s="57">
        <v>8040</v>
      </c>
    </row>
    <row r="26" spans="1:9" ht="13.5" thickBot="1" x14ac:dyDescent="0.25">
      <c r="A26" s="26" t="s">
        <v>13</v>
      </c>
      <c r="B26" s="24"/>
      <c r="C26" s="24"/>
      <c r="D26" s="24"/>
      <c r="E26" s="59">
        <f>E24+E25</f>
        <v>36100</v>
      </c>
      <c r="F26" s="59">
        <f>F24+F25</f>
        <v>31373.379999999997</v>
      </c>
    </row>
    <row r="29" spans="1:9" ht="15.75" x14ac:dyDescent="0.25">
      <c r="A29" s="13" t="s">
        <v>14</v>
      </c>
      <c r="B29" s="14"/>
      <c r="C29" s="14"/>
      <c r="D29" s="14"/>
      <c r="E29" s="14"/>
      <c r="F29" s="14"/>
      <c r="G29" s="47"/>
      <c r="H29" s="47"/>
      <c r="I29" s="47"/>
    </row>
    <row r="30" spans="1:9" x14ac:dyDescent="0.2">
      <c r="A30" s="1"/>
    </row>
    <row r="31" spans="1:9" ht="22.5" x14ac:dyDescent="0.2">
      <c r="A31" s="972" t="s">
        <v>22</v>
      </c>
      <c r="B31" s="973"/>
      <c r="C31" s="974"/>
      <c r="D31" s="27" t="s">
        <v>15</v>
      </c>
      <c r="E31" s="175" t="s">
        <v>878</v>
      </c>
      <c r="F31" s="29" t="s">
        <v>972</v>
      </c>
    </row>
    <row r="32" spans="1:9" x14ac:dyDescent="0.2">
      <c r="A32" s="877" t="s">
        <v>36</v>
      </c>
      <c r="B32" s="878"/>
      <c r="C32" s="879"/>
      <c r="D32" s="45" t="s">
        <v>577</v>
      </c>
      <c r="E32" s="44">
        <v>79</v>
      </c>
      <c r="F32" s="44">
        <v>79</v>
      </c>
    </row>
    <row r="33" spans="1:9" ht="22.5" x14ac:dyDescent="0.2">
      <c r="A33" s="883"/>
      <c r="B33" s="884"/>
      <c r="C33" s="885"/>
      <c r="D33" s="45" t="s">
        <v>576</v>
      </c>
      <c r="E33" s="46">
        <v>3</v>
      </c>
      <c r="F33" s="44">
        <v>3</v>
      </c>
    </row>
    <row r="34" spans="1:9" ht="33.75" x14ac:dyDescent="0.2">
      <c r="A34" s="891" t="s">
        <v>580</v>
      </c>
      <c r="B34" s="892"/>
      <c r="C34" s="893"/>
      <c r="D34" s="45" t="s">
        <v>581</v>
      </c>
      <c r="E34" s="44">
        <v>0</v>
      </c>
      <c r="F34" s="44">
        <v>0</v>
      </c>
    </row>
    <row r="35" spans="1:9" ht="34.5" customHeight="1" x14ac:dyDescent="0.2">
      <c r="A35" s="877" t="s">
        <v>37</v>
      </c>
      <c r="B35" s="878"/>
      <c r="C35" s="879"/>
      <c r="D35" s="45" t="s">
        <v>38</v>
      </c>
      <c r="E35" s="44">
        <v>21</v>
      </c>
      <c r="F35" s="44">
        <v>22</v>
      </c>
    </row>
    <row r="36" spans="1:9" ht="34.5" customHeight="1" x14ac:dyDescent="0.2">
      <c r="A36" s="880"/>
      <c r="B36" s="881"/>
      <c r="C36" s="882"/>
      <c r="D36" s="45" t="s">
        <v>39</v>
      </c>
      <c r="E36" s="44">
        <v>26</v>
      </c>
      <c r="F36" s="44">
        <v>26</v>
      </c>
    </row>
    <row r="37" spans="1:9" ht="34.5" customHeight="1" x14ac:dyDescent="0.2">
      <c r="A37" s="883"/>
      <c r="B37" s="884"/>
      <c r="C37" s="885"/>
      <c r="D37" s="45" t="s">
        <v>40</v>
      </c>
      <c r="E37" s="44">
        <v>23</v>
      </c>
      <c r="F37" s="44">
        <v>23</v>
      </c>
    </row>
    <row r="38" spans="1:9" ht="27.75" customHeight="1" x14ac:dyDescent="0.2">
      <c r="A38" s="6" t="s">
        <v>16</v>
      </c>
      <c r="E38" s="20"/>
      <c r="F38" s="20"/>
    </row>
    <row r="39" spans="1:9" ht="84" x14ac:dyDescent="0.2">
      <c r="A39" s="34" t="s">
        <v>17</v>
      </c>
      <c r="B39" s="936" t="s">
        <v>586</v>
      </c>
      <c r="C39" s="937"/>
      <c r="D39" s="937"/>
      <c r="E39" s="937"/>
      <c r="F39" s="938"/>
      <c r="G39" s="19"/>
      <c r="H39" s="19"/>
      <c r="I39" s="19"/>
    </row>
    <row r="40" spans="1:9" ht="21.75" customHeight="1" x14ac:dyDescent="0.2"/>
    <row r="41" spans="1:9" ht="28.5" customHeight="1" x14ac:dyDescent="0.2">
      <c r="A41" s="34" t="s">
        <v>29</v>
      </c>
      <c r="B41" s="919"/>
      <c r="C41" s="920"/>
      <c r="D41" s="920"/>
      <c r="E41" s="920"/>
      <c r="F41" s="921"/>
    </row>
  </sheetData>
  <mergeCells count="16">
    <mergeCell ref="C12:D12"/>
    <mergeCell ref="D4:F4"/>
    <mergeCell ref="D5:F5"/>
    <mergeCell ref="C8:F8"/>
    <mergeCell ref="C9:F9"/>
    <mergeCell ref="C11:D11"/>
    <mergeCell ref="C13:D13"/>
    <mergeCell ref="C14:D14"/>
    <mergeCell ref="C16:F16"/>
    <mergeCell ref="C17:F17"/>
    <mergeCell ref="A31:C31"/>
    <mergeCell ref="B39:F39"/>
    <mergeCell ref="B41:F41"/>
    <mergeCell ref="A34:C34"/>
    <mergeCell ref="A32:C33"/>
    <mergeCell ref="A35:C37"/>
  </mergeCells>
  <pageMargins left="0.7" right="0.7" top="0.75" bottom="0.75" header="0.3" footer="0.3"/>
  <pageSetup paperSize="9" scale="94"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B050"/>
    <pageSetUpPr fitToPage="1"/>
  </sheetPr>
  <dimension ref="A2:G45"/>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114" t="s">
        <v>3</v>
      </c>
      <c r="E4" s="115"/>
      <c r="F4" s="115"/>
      <c r="G4" s="116"/>
    </row>
    <row r="5" spans="1:7" ht="13.5" thickBot="1" x14ac:dyDescent="0.25">
      <c r="A5" s="71" t="s">
        <v>0</v>
      </c>
      <c r="B5" s="69"/>
      <c r="C5" s="72">
        <v>3</v>
      </c>
      <c r="D5" s="110" t="s">
        <v>32</v>
      </c>
      <c r="E5" s="111"/>
      <c r="F5" s="111"/>
      <c r="G5" s="112"/>
    </row>
    <row r="6" spans="1:7" ht="13.5" thickBot="1" x14ac:dyDescent="0.25">
      <c r="A6" s="73" t="s">
        <v>650</v>
      </c>
      <c r="B6" s="69"/>
      <c r="C6" s="74" t="s">
        <v>582</v>
      </c>
      <c r="D6" s="907" t="s">
        <v>651</v>
      </c>
      <c r="E6" s="907"/>
      <c r="F6" s="907"/>
      <c r="G6" s="9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09" t="s">
        <v>48</v>
      </c>
      <c r="D9" s="909"/>
      <c r="E9" s="909"/>
      <c r="F9" s="909"/>
      <c r="G9" s="909"/>
    </row>
    <row r="10" spans="1:7" ht="13.5" thickBot="1" x14ac:dyDescent="0.25">
      <c r="A10" s="73" t="s">
        <v>26</v>
      </c>
      <c r="B10" s="69"/>
      <c r="C10" s="979" t="s">
        <v>65</v>
      </c>
      <c r="D10" s="979"/>
      <c r="E10" s="979"/>
      <c r="F10" s="979"/>
      <c r="G10" s="97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25.39</v>
      </c>
      <c r="D13" s="899"/>
      <c r="E13" s="69"/>
      <c r="F13" s="69"/>
    </row>
    <row r="14" spans="1:7" ht="13.5" thickBot="1" x14ac:dyDescent="0.25">
      <c r="A14" s="71" t="s">
        <v>20</v>
      </c>
      <c r="B14" s="69"/>
      <c r="C14" s="899">
        <v>23.39</v>
      </c>
      <c r="D14" s="899"/>
      <c r="E14" s="69"/>
      <c r="F14" s="69"/>
    </row>
    <row r="15" spans="1:7" ht="13.5" thickBot="1" x14ac:dyDescent="0.25">
      <c r="A15" s="73" t="s">
        <v>1</v>
      </c>
      <c r="B15" s="69"/>
      <c r="C15" s="899">
        <v>23.888999999999999</v>
      </c>
      <c r="D15" s="899"/>
      <c r="E15" s="69"/>
      <c r="F15" s="69"/>
    </row>
    <row r="16" spans="1:7" ht="13.5" thickBot="1" x14ac:dyDescent="0.25">
      <c r="A16" s="82"/>
      <c r="B16" s="69"/>
      <c r="C16" s="83"/>
      <c r="D16" s="83"/>
      <c r="E16" s="84"/>
      <c r="F16" s="84"/>
      <c r="G16" s="85"/>
    </row>
    <row r="17" spans="1:7" ht="13.5" thickBot="1" x14ac:dyDescent="0.25">
      <c r="A17" s="71" t="s">
        <v>18</v>
      </c>
      <c r="B17" s="84"/>
      <c r="C17" s="909" t="s">
        <v>1069</v>
      </c>
      <c r="D17" s="909"/>
      <c r="E17" s="909"/>
      <c r="F17" s="909"/>
      <c r="G17" s="909"/>
    </row>
    <row r="18" spans="1:7" ht="13.5" thickBot="1" x14ac:dyDescent="0.25">
      <c r="A18" s="73" t="s">
        <v>19</v>
      </c>
      <c r="B18" s="69"/>
      <c r="C18" s="909" t="s">
        <v>1084</v>
      </c>
      <c r="D18" s="909"/>
      <c r="E18" s="909"/>
      <c r="F18" s="909"/>
      <c r="G18" s="909"/>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610</v>
      </c>
      <c r="C23" s="88"/>
      <c r="D23" s="145" t="s">
        <v>54</v>
      </c>
      <c r="E23" s="130">
        <v>9000</v>
      </c>
      <c r="F23" s="130">
        <v>9041.41</v>
      </c>
    </row>
    <row r="24" spans="1:7" x14ac:dyDescent="0.2">
      <c r="A24" s="117"/>
      <c r="B24" s="88">
        <v>620</v>
      </c>
      <c r="C24" s="88"/>
      <c r="D24" s="145" t="s">
        <v>57</v>
      </c>
      <c r="E24" s="130">
        <v>3140</v>
      </c>
      <c r="F24" s="130">
        <v>3011.74</v>
      </c>
    </row>
    <row r="25" spans="1:7" x14ac:dyDescent="0.2">
      <c r="A25" s="117"/>
      <c r="B25" s="88">
        <v>630</v>
      </c>
      <c r="C25" s="88"/>
      <c r="D25" s="145" t="s">
        <v>55</v>
      </c>
      <c r="E25" s="130">
        <v>5000</v>
      </c>
      <c r="F25" s="130">
        <v>5693.84</v>
      </c>
    </row>
    <row r="26" spans="1:7" x14ac:dyDescent="0.2">
      <c r="A26" s="117"/>
      <c r="B26" s="88">
        <v>640</v>
      </c>
      <c r="C26" s="118"/>
      <c r="D26" s="145" t="s">
        <v>66</v>
      </c>
      <c r="E26" s="130">
        <v>100</v>
      </c>
      <c r="F26" s="130">
        <v>0</v>
      </c>
    </row>
    <row r="27" spans="1:7" ht="13.5" thickBot="1" x14ac:dyDescent="0.25">
      <c r="A27" s="88"/>
      <c r="B27" s="88">
        <v>650</v>
      </c>
      <c r="C27" s="118"/>
      <c r="D27" s="145" t="s">
        <v>583</v>
      </c>
      <c r="E27" s="130">
        <v>210</v>
      </c>
      <c r="F27" s="130">
        <v>211.14</v>
      </c>
    </row>
    <row r="28" spans="1:7" ht="13.5" thickBot="1" x14ac:dyDescent="0.25">
      <c r="A28" s="89" t="s">
        <v>11</v>
      </c>
      <c r="B28" s="90"/>
      <c r="C28" s="90"/>
      <c r="D28" s="90"/>
      <c r="E28" s="131">
        <f>SUM(E23:E27)</f>
        <v>17450</v>
      </c>
      <c r="F28" s="131">
        <f>SUM(F23:F27)</f>
        <v>17958.129999999997</v>
      </c>
    </row>
    <row r="29" spans="1:7" x14ac:dyDescent="0.2">
      <c r="A29" s="574"/>
      <c r="B29" s="345"/>
      <c r="C29" s="345"/>
      <c r="D29" s="345"/>
      <c r="E29" s="575"/>
      <c r="F29" s="576"/>
    </row>
    <row r="30" spans="1:7" ht="13.5" thickBot="1" x14ac:dyDescent="0.25">
      <c r="A30" s="119"/>
      <c r="B30" s="120">
        <v>821</v>
      </c>
      <c r="C30" s="120"/>
      <c r="D30" s="120" t="s">
        <v>587</v>
      </c>
      <c r="E30" s="577">
        <v>5940</v>
      </c>
      <c r="F30" s="578">
        <v>5931.78</v>
      </c>
    </row>
    <row r="31" spans="1:7" ht="13.5" thickBot="1" x14ac:dyDescent="0.25">
      <c r="A31" s="119" t="s">
        <v>227</v>
      </c>
      <c r="B31" s="120"/>
      <c r="C31" s="120"/>
      <c r="D31" s="120"/>
      <c r="E31" s="135">
        <f>E30+E29</f>
        <v>5940</v>
      </c>
      <c r="F31" s="135">
        <f>F30+F29</f>
        <v>5931.78</v>
      </c>
    </row>
    <row r="32" spans="1:7" ht="13.5" thickBot="1" x14ac:dyDescent="0.25">
      <c r="A32" s="92" t="s">
        <v>13</v>
      </c>
      <c r="B32" s="90" t="s">
        <v>67</v>
      </c>
      <c r="C32" s="90" t="s">
        <v>67</v>
      </c>
      <c r="D32" s="90" t="s">
        <v>67</v>
      </c>
      <c r="E32" s="134">
        <f>E31+E28</f>
        <v>23390</v>
      </c>
      <c r="F32" s="134">
        <f>F31+F28</f>
        <v>23889.909999999996</v>
      </c>
    </row>
    <row r="33" spans="1:7" x14ac:dyDescent="0.2">
      <c r="F33" s="121"/>
    </row>
    <row r="36" spans="1:7" ht="15.75" x14ac:dyDescent="0.25">
      <c r="A36" s="64" t="s">
        <v>14</v>
      </c>
      <c r="B36" s="65"/>
      <c r="C36" s="65"/>
      <c r="D36" s="65"/>
      <c r="E36" s="65"/>
      <c r="F36" s="65"/>
      <c r="G36" s="65"/>
    </row>
    <row r="37" spans="1:7" x14ac:dyDescent="0.2">
      <c r="A37" s="93"/>
    </row>
    <row r="38" spans="1:7" ht="22.5" x14ac:dyDescent="0.2">
      <c r="A38" s="949" t="s">
        <v>22</v>
      </c>
      <c r="B38" s="949"/>
      <c r="C38" s="949"/>
      <c r="D38" s="172" t="s">
        <v>15</v>
      </c>
      <c r="E38" s="175" t="s">
        <v>878</v>
      </c>
      <c r="F38" s="29" t="s">
        <v>972</v>
      </c>
    </row>
    <row r="39" spans="1:7" ht="22.5" customHeight="1" x14ac:dyDescent="0.2">
      <c r="A39" s="963" t="s">
        <v>85</v>
      </c>
      <c r="B39" s="964"/>
      <c r="C39" s="965"/>
      <c r="D39" s="108" t="s">
        <v>86</v>
      </c>
      <c r="E39" s="96" t="s">
        <v>33</v>
      </c>
      <c r="F39" s="96" t="s">
        <v>33</v>
      </c>
    </row>
    <row r="40" spans="1:7" ht="22.5" customHeight="1" x14ac:dyDescent="0.2">
      <c r="A40" s="966"/>
      <c r="B40" s="967"/>
      <c r="C40" s="968"/>
      <c r="D40" s="108" t="s">
        <v>87</v>
      </c>
      <c r="E40" s="96" t="s">
        <v>33</v>
      </c>
      <c r="F40" s="96" t="s">
        <v>33</v>
      </c>
    </row>
    <row r="41" spans="1:7" ht="35.25" customHeight="1" x14ac:dyDescent="0.2">
      <c r="A41" s="969"/>
      <c r="B41" s="970"/>
      <c r="C41" s="971"/>
      <c r="D41" s="108" t="s">
        <v>88</v>
      </c>
      <c r="E41" s="96" t="s">
        <v>33</v>
      </c>
      <c r="F41" s="96" t="s">
        <v>33</v>
      </c>
    </row>
    <row r="42" spans="1:7" ht="27.75" customHeight="1" x14ac:dyDescent="0.2">
      <c r="A42" s="98" t="s">
        <v>16</v>
      </c>
      <c r="E42" s="97"/>
      <c r="F42" s="97"/>
      <c r="G42" s="97"/>
    </row>
    <row r="43" spans="1:7" ht="115.5" customHeight="1" x14ac:dyDescent="0.2">
      <c r="A43" s="99" t="s">
        <v>17</v>
      </c>
      <c r="B43" s="947" t="s">
        <v>1140</v>
      </c>
      <c r="C43" s="947"/>
      <c r="D43" s="947"/>
      <c r="E43" s="947"/>
      <c r="F43" s="947"/>
    </row>
    <row r="44" spans="1:7" ht="21.75" customHeight="1" x14ac:dyDescent="0.2"/>
    <row r="45" spans="1:7" ht="24" x14ac:dyDescent="0.2">
      <c r="A45" s="99" t="s">
        <v>29</v>
      </c>
      <c r="B45" s="948"/>
      <c r="C45" s="948"/>
      <c r="D45" s="948"/>
      <c r="E45" s="948"/>
      <c r="F45" s="948"/>
    </row>
  </sheetData>
  <sheetProtection selectLockedCells="1" selectUnlockedCells="1"/>
  <mergeCells count="13">
    <mergeCell ref="C14:D14"/>
    <mergeCell ref="D6:G6"/>
    <mergeCell ref="C9:G9"/>
    <mergeCell ref="C10:G10"/>
    <mergeCell ref="C12:D12"/>
    <mergeCell ref="C13:D13"/>
    <mergeCell ref="B45:F45"/>
    <mergeCell ref="C15:D15"/>
    <mergeCell ref="C17:G17"/>
    <mergeCell ref="C18:G18"/>
    <mergeCell ref="A38:C38"/>
    <mergeCell ref="A39:C41"/>
    <mergeCell ref="B43:F43"/>
  </mergeCells>
  <pageMargins left="0.7" right="0.7" top="0.75" bottom="0.75" header="0.3" footer="0.3"/>
  <pageSetup paperSize="9" scale="76" firstPageNumber="0" fitToHeight="0" orientation="portrait"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B050"/>
    <pageSetUpPr fitToPage="1"/>
  </sheetPr>
  <dimension ref="A2:G42"/>
  <sheetViews>
    <sheetView topLeftCell="B1"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4</v>
      </c>
      <c r="D5" s="110" t="s">
        <v>92</v>
      </c>
      <c r="E5" s="111"/>
      <c r="F5" s="111"/>
      <c r="G5" s="112"/>
    </row>
    <row r="6" spans="1:7" ht="13.5" thickBot="1" x14ac:dyDescent="0.25">
      <c r="A6" s="73" t="s">
        <v>650</v>
      </c>
      <c r="B6" s="69"/>
      <c r="C6" s="74" t="s">
        <v>93</v>
      </c>
      <c r="D6" s="139" t="s">
        <v>94</v>
      </c>
      <c r="E6" s="140"/>
      <c r="F6" s="140"/>
      <c r="G6" s="14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80" t="s">
        <v>48</v>
      </c>
      <c r="D9" s="981"/>
      <c r="E9" s="981"/>
      <c r="F9" s="981"/>
      <c r="G9" s="982"/>
    </row>
    <row r="10" spans="1:7" ht="13.5" thickBot="1" x14ac:dyDescent="0.25">
      <c r="A10" s="73" t="s">
        <v>26</v>
      </c>
      <c r="B10" s="69"/>
      <c r="C10" s="909" t="s">
        <v>65</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17.335000000000001</v>
      </c>
      <c r="D13" s="899"/>
      <c r="E13" s="69"/>
      <c r="F13" s="69"/>
    </row>
    <row r="14" spans="1:7" ht="13.5" thickBot="1" x14ac:dyDescent="0.25">
      <c r="A14" s="71" t="s">
        <v>20</v>
      </c>
      <c r="B14" s="69"/>
      <c r="C14" s="899">
        <v>17.335000000000001</v>
      </c>
      <c r="D14" s="899"/>
      <c r="E14" s="69"/>
      <c r="F14" s="69"/>
    </row>
    <row r="15" spans="1:7" ht="13.5" thickBot="1" x14ac:dyDescent="0.25">
      <c r="A15" s="73" t="s">
        <v>1</v>
      </c>
      <c r="B15" s="69"/>
      <c r="C15" s="899">
        <v>17.657</v>
      </c>
      <c r="D15" s="899"/>
      <c r="E15" s="69"/>
      <c r="F15" s="69"/>
    </row>
    <row r="16" spans="1:7" ht="13.5" thickBot="1" x14ac:dyDescent="0.25">
      <c r="A16" s="82"/>
      <c r="B16" s="69"/>
      <c r="C16" s="83"/>
      <c r="D16" s="83"/>
      <c r="E16" s="84"/>
      <c r="F16" s="84"/>
      <c r="G16" s="85"/>
    </row>
    <row r="17" spans="1:7" ht="13.5" thickBot="1" x14ac:dyDescent="0.25">
      <c r="A17" s="71" t="s">
        <v>18</v>
      </c>
      <c r="B17" s="84"/>
      <c r="C17" s="909" t="s">
        <v>1069</v>
      </c>
      <c r="D17" s="909"/>
      <c r="E17" s="909"/>
      <c r="F17" s="909"/>
      <c r="G17" s="909"/>
    </row>
    <row r="18" spans="1:7" ht="13.5" thickBot="1" x14ac:dyDescent="0.25">
      <c r="A18" s="73" t="s">
        <v>19</v>
      </c>
      <c r="B18" s="69"/>
      <c r="C18" s="909" t="s">
        <v>1084</v>
      </c>
      <c r="D18" s="909"/>
      <c r="E18" s="909"/>
      <c r="F18" s="909"/>
      <c r="G18" s="909"/>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42"/>
      <c r="B23" s="144">
        <v>610</v>
      </c>
      <c r="C23" s="145"/>
      <c r="D23" s="145" t="s">
        <v>54</v>
      </c>
      <c r="E23" s="150">
        <v>12000</v>
      </c>
      <c r="F23" s="150">
        <v>11893.47</v>
      </c>
    </row>
    <row r="24" spans="1:7" x14ac:dyDescent="0.2">
      <c r="A24" s="142"/>
      <c r="B24" s="144">
        <v>620</v>
      </c>
      <c r="C24" s="145"/>
      <c r="D24" s="145" t="s">
        <v>57</v>
      </c>
      <c r="E24" s="150">
        <v>4435</v>
      </c>
      <c r="F24" s="150">
        <v>4242.43</v>
      </c>
    </row>
    <row r="25" spans="1:7" x14ac:dyDescent="0.2">
      <c r="A25" s="142"/>
      <c r="B25" s="144">
        <v>630</v>
      </c>
      <c r="C25" s="145"/>
      <c r="D25" s="145" t="s">
        <v>55</v>
      </c>
      <c r="E25" s="150">
        <v>800</v>
      </c>
      <c r="F25" s="150">
        <v>1521.28</v>
      </c>
    </row>
    <row r="26" spans="1:7" ht="13.5" thickBot="1" x14ac:dyDescent="0.25">
      <c r="A26" s="143"/>
      <c r="B26" s="147">
        <v>640</v>
      </c>
      <c r="C26" s="146"/>
      <c r="D26" s="145" t="s">
        <v>66</v>
      </c>
      <c r="E26" s="151">
        <v>100</v>
      </c>
      <c r="F26" s="151">
        <v>0</v>
      </c>
    </row>
    <row r="27" spans="1:7" ht="13.5" thickBot="1" x14ac:dyDescent="0.25">
      <c r="A27" s="89" t="s">
        <v>11</v>
      </c>
      <c r="B27" s="90"/>
      <c r="C27" s="90"/>
      <c r="D27" s="90"/>
      <c r="E27" s="131">
        <f>SUM(E23:E26)</f>
        <v>17335</v>
      </c>
      <c r="F27" s="131">
        <f>SUM(F23:F26)</f>
        <v>17657.18</v>
      </c>
    </row>
    <row r="28" spans="1:7" ht="13.5" thickBot="1" x14ac:dyDescent="0.25">
      <c r="A28" s="154" t="s">
        <v>12</v>
      </c>
      <c r="B28" s="155">
        <v>0</v>
      </c>
      <c r="C28" s="155"/>
      <c r="D28" s="155"/>
      <c r="E28" s="156">
        <v>0</v>
      </c>
      <c r="F28" s="157">
        <v>0</v>
      </c>
    </row>
    <row r="29" spans="1:7" ht="13.5" thickBot="1" x14ac:dyDescent="0.25">
      <c r="A29" s="158" t="s">
        <v>13</v>
      </c>
      <c r="B29" s="159" t="s">
        <v>67</v>
      </c>
      <c r="C29" s="159" t="s">
        <v>67</v>
      </c>
      <c r="D29" s="159" t="s">
        <v>67</v>
      </c>
      <c r="E29" s="160">
        <f>E28+E27</f>
        <v>17335</v>
      </c>
      <c r="F29" s="161">
        <f>F28+F27</f>
        <v>17657.18</v>
      </c>
    </row>
    <row r="33" spans="1:7" ht="15.75" x14ac:dyDescent="0.25">
      <c r="A33" s="64" t="s">
        <v>14</v>
      </c>
      <c r="B33" s="65"/>
      <c r="C33" s="65"/>
      <c r="D33" s="65"/>
      <c r="E33" s="65"/>
      <c r="F33" s="65"/>
      <c r="G33" s="65"/>
    </row>
    <row r="34" spans="1:7" x14ac:dyDescent="0.2">
      <c r="A34" s="93"/>
    </row>
    <row r="35" spans="1:7" ht="22.5" x14ac:dyDescent="0.2">
      <c r="A35" s="983" t="s">
        <v>22</v>
      </c>
      <c r="B35" s="984"/>
      <c r="C35" s="985"/>
      <c r="D35" s="173" t="s">
        <v>15</v>
      </c>
      <c r="E35" s="579" t="s">
        <v>878</v>
      </c>
      <c r="F35" s="579" t="s">
        <v>972</v>
      </c>
    </row>
    <row r="36" spans="1:7" ht="71.25" customHeight="1" x14ac:dyDescent="0.2">
      <c r="A36" s="986" t="s">
        <v>809</v>
      </c>
      <c r="B36" s="986"/>
      <c r="C36" s="986"/>
      <c r="D36" s="711" t="s">
        <v>95</v>
      </c>
      <c r="E36" s="205">
        <v>490</v>
      </c>
      <c r="F36" s="204">
        <v>460</v>
      </c>
    </row>
    <row r="37" spans="1:7" ht="36" customHeight="1" x14ac:dyDescent="0.2">
      <c r="A37" s="986"/>
      <c r="B37" s="986"/>
      <c r="C37" s="986"/>
      <c r="D37" s="711" t="s">
        <v>96</v>
      </c>
      <c r="E37" s="205">
        <v>180</v>
      </c>
      <c r="F37" s="204">
        <v>113</v>
      </c>
    </row>
    <row r="38" spans="1:7" ht="45" x14ac:dyDescent="0.2">
      <c r="A38" s="986"/>
      <c r="B38" s="986"/>
      <c r="C38" s="986"/>
      <c r="D38" s="711" t="s">
        <v>810</v>
      </c>
      <c r="E38" s="171" t="s">
        <v>33</v>
      </c>
      <c r="F38" s="171" t="s">
        <v>33</v>
      </c>
      <c r="G38" s="97"/>
    </row>
    <row r="39" spans="1:7" x14ac:dyDescent="0.2">
      <c r="A39" s="98" t="s">
        <v>16</v>
      </c>
    </row>
    <row r="40" spans="1:7" ht="93.75" customHeight="1" x14ac:dyDescent="0.2">
      <c r="A40" s="99" t="s">
        <v>17</v>
      </c>
      <c r="B40" s="947" t="s">
        <v>945</v>
      </c>
      <c r="C40" s="947"/>
      <c r="D40" s="947"/>
      <c r="E40" s="947"/>
      <c r="F40" s="947"/>
    </row>
    <row r="42" spans="1:7" ht="48" customHeight="1" x14ac:dyDescent="0.2">
      <c r="A42" s="99" t="s">
        <v>29</v>
      </c>
      <c r="B42" s="947"/>
      <c r="C42" s="947"/>
      <c r="D42" s="947"/>
      <c r="E42" s="947"/>
      <c r="F42" s="947"/>
    </row>
  </sheetData>
  <sheetProtection selectLockedCells="1" selectUnlockedCells="1"/>
  <mergeCells count="13">
    <mergeCell ref="C15:D15"/>
    <mergeCell ref="C17:G17"/>
    <mergeCell ref="C18:G18"/>
    <mergeCell ref="B40:F40"/>
    <mergeCell ref="B42:F42"/>
    <mergeCell ref="A35:C35"/>
    <mergeCell ref="A36:C38"/>
    <mergeCell ref="D4:G4"/>
    <mergeCell ref="C10:G10"/>
    <mergeCell ref="C12:D12"/>
    <mergeCell ref="C13:D13"/>
    <mergeCell ref="C14:D14"/>
    <mergeCell ref="C9:G9"/>
  </mergeCells>
  <pageMargins left="0.7" right="0.7" top="0.75" bottom="0.75" header="0.3" footer="0.3"/>
  <pageSetup paperSize="9" scale="76" firstPageNumber="0" fitToHeight="0" orientation="portrait"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B050"/>
    <pageSetUpPr fitToPage="1"/>
  </sheetPr>
  <dimension ref="A2:G41"/>
  <sheetViews>
    <sheetView topLeftCell="A10"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4</v>
      </c>
      <c r="D5" s="906" t="s">
        <v>92</v>
      </c>
      <c r="E5" s="906"/>
      <c r="F5" s="906"/>
      <c r="G5" s="906"/>
    </row>
    <row r="6" spans="1:7" ht="13.5" thickBot="1" x14ac:dyDescent="0.25">
      <c r="A6" s="73" t="s">
        <v>650</v>
      </c>
      <c r="B6" s="69"/>
      <c r="C6" s="74" t="s">
        <v>97</v>
      </c>
      <c r="D6" s="907" t="s">
        <v>98</v>
      </c>
      <c r="E6" s="907"/>
      <c r="F6" s="907"/>
      <c r="G6" s="9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80" t="s">
        <v>48</v>
      </c>
      <c r="D9" s="981"/>
      <c r="E9" s="981"/>
      <c r="F9" s="981"/>
      <c r="G9" s="982"/>
    </row>
    <row r="10" spans="1:7" ht="13.5" thickBot="1" x14ac:dyDescent="0.25">
      <c r="A10" s="73" t="s">
        <v>26</v>
      </c>
      <c r="B10" s="69"/>
      <c r="C10" s="909" t="s">
        <v>65</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0</v>
      </c>
      <c r="D13" s="899"/>
      <c r="E13" s="69"/>
      <c r="F13" s="69"/>
    </row>
    <row r="14" spans="1:7" ht="13.5" thickBot="1" x14ac:dyDescent="0.25">
      <c r="A14" s="71" t="s">
        <v>20</v>
      </c>
      <c r="B14" s="69"/>
      <c r="C14" s="899">
        <v>0</v>
      </c>
      <c r="D14" s="899"/>
      <c r="E14" s="69"/>
      <c r="F14" s="69"/>
    </row>
    <row r="15" spans="1:7" ht="13.5" thickBot="1" x14ac:dyDescent="0.25">
      <c r="A15" s="73" t="s">
        <v>1</v>
      </c>
      <c r="B15" s="69"/>
      <c r="C15" s="899">
        <v>0</v>
      </c>
      <c r="D15" s="899"/>
      <c r="E15" s="69"/>
      <c r="F15" s="69"/>
    </row>
    <row r="16" spans="1:7" ht="13.5" thickBot="1" x14ac:dyDescent="0.25">
      <c r="A16" s="82"/>
      <c r="B16" s="69"/>
      <c r="C16" s="83"/>
      <c r="D16" s="83"/>
      <c r="E16" s="84"/>
      <c r="F16" s="84"/>
      <c r="G16" s="85"/>
    </row>
    <row r="17" spans="1:7" ht="13.5" thickBot="1" x14ac:dyDescent="0.25">
      <c r="A17" s="71" t="s">
        <v>18</v>
      </c>
      <c r="B17" s="84"/>
      <c r="C17" s="909" t="s">
        <v>943</v>
      </c>
      <c r="D17" s="909"/>
      <c r="E17" s="909"/>
      <c r="F17" s="909"/>
      <c r="G17" s="909"/>
    </row>
    <row r="18" spans="1:7" ht="13.5" thickBot="1" x14ac:dyDescent="0.25">
      <c r="A18" s="73" t="s">
        <v>19</v>
      </c>
      <c r="B18" s="69"/>
      <c r="C18" s="79" t="s">
        <v>918</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c r="C23" s="88"/>
      <c r="D23" s="88"/>
      <c r="E23" s="88"/>
      <c r="F23" s="88"/>
    </row>
    <row r="24" spans="1:7" x14ac:dyDescent="0.2">
      <c r="A24" s="117"/>
      <c r="B24" s="88"/>
      <c r="C24" s="88"/>
      <c r="D24" s="88"/>
      <c r="E24" s="100"/>
      <c r="F24" s="88"/>
    </row>
    <row r="25" spans="1:7" ht="13.5" thickBot="1" x14ac:dyDescent="0.25">
      <c r="A25" s="117"/>
      <c r="B25" s="88"/>
      <c r="C25" s="88"/>
      <c r="D25" s="88"/>
      <c r="E25" s="88"/>
      <c r="F25" s="101"/>
    </row>
    <row r="26" spans="1:7" ht="13.5" thickBot="1" x14ac:dyDescent="0.25">
      <c r="A26" s="89" t="s">
        <v>11</v>
      </c>
      <c r="B26" s="90"/>
      <c r="C26" s="90"/>
      <c r="D26" s="90"/>
      <c r="E26" s="102"/>
      <c r="F26" s="103"/>
    </row>
    <row r="27" spans="1:7" ht="13.5" thickBot="1" x14ac:dyDescent="0.25">
      <c r="A27" s="119" t="s">
        <v>12</v>
      </c>
      <c r="B27" s="120"/>
      <c r="C27" s="120"/>
      <c r="D27" s="120"/>
      <c r="E27" s="120"/>
      <c r="F27" s="162"/>
    </row>
    <row r="28" spans="1:7" ht="13.5" thickBot="1" x14ac:dyDescent="0.25">
      <c r="A28" s="92" t="s">
        <v>13</v>
      </c>
      <c r="B28" s="90"/>
      <c r="C28" s="90"/>
      <c r="D28" s="90"/>
      <c r="E28" s="102"/>
      <c r="F28" s="91"/>
    </row>
    <row r="32" spans="1:7" ht="15.75" x14ac:dyDescent="0.25">
      <c r="A32" s="64" t="s">
        <v>14</v>
      </c>
      <c r="B32" s="65"/>
      <c r="C32" s="65"/>
      <c r="D32" s="65"/>
      <c r="E32" s="65"/>
      <c r="F32" s="65"/>
      <c r="G32" s="65"/>
    </row>
    <row r="33" spans="1:7" x14ac:dyDescent="0.2">
      <c r="A33" s="93"/>
    </row>
    <row r="34" spans="1:7" ht="22.5" x14ac:dyDescent="0.2">
      <c r="A34" s="949" t="s">
        <v>22</v>
      </c>
      <c r="B34" s="949"/>
      <c r="C34" s="949"/>
      <c r="D34" s="172" t="s">
        <v>15</v>
      </c>
      <c r="E34" s="175" t="s">
        <v>878</v>
      </c>
      <c r="F34" s="29" t="s">
        <v>877</v>
      </c>
    </row>
    <row r="35" spans="1:7" ht="32.85" customHeight="1" x14ac:dyDescent="0.2">
      <c r="A35" s="963" t="s">
        <v>99</v>
      </c>
      <c r="B35" s="964"/>
      <c r="C35" s="965"/>
      <c r="D35" s="122" t="s">
        <v>100</v>
      </c>
      <c r="E35" s="96">
        <v>6300</v>
      </c>
      <c r="F35" s="96">
        <v>4251</v>
      </c>
    </row>
    <row r="36" spans="1:7" ht="33.75" x14ac:dyDescent="0.2">
      <c r="A36" s="969"/>
      <c r="B36" s="970"/>
      <c r="C36" s="971"/>
      <c r="D36" s="108" t="s">
        <v>101</v>
      </c>
      <c r="E36" s="163">
        <v>4000</v>
      </c>
      <c r="F36" s="96">
        <v>2236</v>
      </c>
    </row>
    <row r="37" spans="1:7" x14ac:dyDescent="0.2">
      <c r="E37" s="97"/>
      <c r="F37" s="97"/>
      <c r="G37" s="97"/>
    </row>
    <row r="38" spans="1:7" x14ac:dyDescent="0.2">
      <c r="A38" s="98" t="s">
        <v>16</v>
      </c>
    </row>
    <row r="39" spans="1:7" ht="60" customHeight="1" x14ac:dyDescent="0.2">
      <c r="A39" s="99" t="s">
        <v>17</v>
      </c>
      <c r="B39" s="947" t="s">
        <v>1141</v>
      </c>
      <c r="C39" s="947"/>
      <c r="D39" s="947"/>
      <c r="E39" s="947"/>
      <c r="F39" s="947"/>
    </row>
    <row r="41" spans="1:7" ht="100.5" customHeight="1" x14ac:dyDescent="0.2">
      <c r="A41" s="99" t="s">
        <v>29</v>
      </c>
      <c r="B41" s="947" t="s">
        <v>944</v>
      </c>
      <c r="C41" s="947"/>
      <c r="D41" s="947"/>
      <c r="E41" s="947"/>
      <c r="F41" s="947"/>
    </row>
  </sheetData>
  <sheetProtection selectLockedCells="1" selectUnlockedCells="1"/>
  <mergeCells count="14">
    <mergeCell ref="C12:D12"/>
    <mergeCell ref="B39:F39"/>
    <mergeCell ref="B41:F41"/>
    <mergeCell ref="C13:D13"/>
    <mergeCell ref="C14:D14"/>
    <mergeCell ref="C15:D15"/>
    <mergeCell ref="C17:G17"/>
    <mergeCell ref="A34:C34"/>
    <mergeCell ref="A35:C36"/>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00B050"/>
    <pageSetUpPr fitToPage="1"/>
  </sheetPr>
  <dimension ref="A2:G42"/>
  <sheetViews>
    <sheetView topLeftCell="B2"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114" t="s">
        <v>3</v>
      </c>
      <c r="E4" s="115"/>
      <c r="F4" s="115"/>
      <c r="G4" s="116"/>
    </row>
    <row r="5" spans="1:7" ht="13.5" thickBot="1" x14ac:dyDescent="0.25">
      <c r="A5" s="71" t="s">
        <v>0</v>
      </c>
      <c r="B5" s="69"/>
      <c r="C5" s="72">
        <v>4</v>
      </c>
      <c r="D5" s="906" t="s">
        <v>92</v>
      </c>
      <c r="E5" s="906"/>
      <c r="F5" s="906"/>
      <c r="G5" s="906"/>
    </row>
    <row r="6" spans="1:7" ht="13.5" thickBot="1" x14ac:dyDescent="0.25">
      <c r="A6" s="73" t="s">
        <v>650</v>
      </c>
      <c r="B6" s="69"/>
      <c r="C6" s="74" t="s">
        <v>102</v>
      </c>
      <c r="D6" s="907" t="s">
        <v>103</v>
      </c>
      <c r="E6" s="907"/>
      <c r="F6" s="907"/>
      <c r="G6" s="9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104</v>
      </c>
      <c r="B9" s="69"/>
      <c r="C9" s="980" t="s">
        <v>48</v>
      </c>
      <c r="D9" s="981"/>
      <c r="E9" s="981"/>
      <c r="F9" s="981"/>
      <c r="G9" s="982"/>
    </row>
    <row r="10" spans="1:7" ht="13.5" thickBot="1" x14ac:dyDescent="0.25">
      <c r="A10" s="73" t="s">
        <v>26</v>
      </c>
      <c r="B10" s="69"/>
      <c r="C10" s="909" t="s">
        <v>65</v>
      </c>
      <c r="D10" s="909"/>
      <c r="E10" s="909"/>
      <c r="F10" s="909"/>
      <c r="G10" s="909"/>
    </row>
    <row r="11" spans="1:7" ht="13.5" thickBot="1" x14ac:dyDescent="0.25">
      <c r="A11" s="78"/>
      <c r="B11" s="69"/>
      <c r="C11" s="69"/>
      <c r="D11" s="69"/>
      <c r="E11" s="69"/>
      <c r="F11" s="69"/>
    </row>
    <row r="12" spans="1:7" ht="13.5" thickBot="1" x14ac:dyDescent="0.25">
      <c r="A12" s="78"/>
      <c r="B12" s="69"/>
      <c r="C12" s="114" t="s">
        <v>28</v>
      </c>
      <c r="D12" s="164"/>
      <c r="E12" s="69"/>
      <c r="F12" s="69"/>
    </row>
    <row r="13" spans="1:7" ht="13.5" thickBot="1" x14ac:dyDescent="0.25">
      <c r="A13" s="81" t="s">
        <v>2</v>
      </c>
      <c r="B13" s="69"/>
      <c r="C13" s="899">
        <v>16.45</v>
      </c>
      <c r="D13" s="899"/>
      <c r="E13" s="69"/>
      <c r="F13" s="69"/>
    </row>
    <row r="14" spans="1:7" ht="13.5" thickBot="1" x14ac:dyDescent="0.25">
      <c r="A14" s="71" t="s">
        <v>20</v>
      </c>
      <c r="B14" s="69"/>
      <c r="C14" s="899">
        <v>16.504999999999999</v>
      </c>
      <c r="D14" s="899"/>
      <c r="E14" s="69"/>
      <c r="F14" s="69"/>
    </row>
    <row r="15" spans="1:7" ht="13.5" thickBot="1" x14ac:dyDescent="0.25">
      <c r="A15" s="73" t="s">
        <v>1</v>
      </c>
      <c r="B15" s="69"/>
      <c r="C15" s="899">
        <v>13.621</v>
      </c>
      <c r="D15" s="899"/>
      <c r="E15" s="69"/>
      <c r="F15" s="69"/>
    </row>
    <row r="16" spans="1:7" ht="13.5" thickBot="1" x14ac:dyDescent="0.25">
      <c r="A16" s="82"/>
      <c r="B16" s="69"/>
      <c r="C16" s="83"/>
      <c r="D16" s="83"/>
      <c r="E16" s="84"/>
      <c r="F16" s="84"/>
      <c r="G16" s="85"/>
    </row>
    <row r="17" spans="1:7" ht="13.5" thickBot="1" x14ac:dyDescent="0.25">
      <c r="A17" s="71" t="s">
        <v>18</v>
      </c>
      <c r="B17" s="84"/>
      <c r="C17" s="909" t="s">
        <v>1069</v>
      </c>
      <c r="D17" s="909"/>
      <c r="E17" s="909"/>
      <c r="F17" s="909"/>
      <c r="G17" s="909"/>
    </row>
    <row r="18" spans="1:7" ht="13.5" thickBot="1" x14ac:dyDescent="0.25">
      <c r="A18" s="73" t="s">
        <v>19</v>
      </c>
      <c r="B18" s="69"/>
      <c r="C18" s="79" t="s">
        <v>1084</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610</v>
      </c>
      <c r="C23" s="88"/>
      <c r="D23" s="165" t="s">
        <v>54</v>
      </c>
      <c r="E23" s="130">
        <v>11500</v>
      </c>
      <c r="F23" s="130">
        <v>9390.5</v>
      </c>
    </row>
    <row r="24" spans="1:7" x14ac:dyDescent="0.2">
      <c r="A24" s="117"/>
      <c r="B24" s="88">
        <v>620</v>
      </c>
      <c r="C24" s="88"/>
      <c r="D24" s="165" t="s">
        <v>57</v>
      </c>
      <c r="E24" s="130">
        <v>4250</v>
      </c>
      <c r="F24" s="130">
        <v>3385.92</v>
      </c>
    </row>
    <row r="25" spans="1:7" x14ac:dyDescent="0.2">
      <c r="A25" s="117"/>
      <c r="B25" s="88">
        <v>630</v>
      </c>
      <c r="C25" s="88"/>
      <c r="D25" s="165" t="s">
        <v>55</v>
      </c>
      <c r="E25" s="130">
        <v>600</v>
      </c>
      <c r="F25" s="130">
        <v>625.62</v>
      </c>
    </row>
    <row r="26" spans="1:7" ht="13.5" thickBot="1" x14ac:dyDescent="0.25">
      <c r="A26" s="117"/>
      <c r="B26" s="88">
        <v>640</v>
      </c>
      <c r="C26" s="88"/>
      <c r="D26" s="88" t="s">
        <v>56</v>
      </c>
      <c r="E26" s="130">
        <v>100</v>
      </c>
      <c r="F26" s="130">
        <v>219.57</v>
      </c>
    </row>
    <row r="27" spans="1:7" ht="13.5" thickBot="1" x14ac:dyDescent="0.25">
      <c r="A27" s="89" t="s">
        <v>11</v>
      </c>
      <c r="B27" s="90"/>
      <c r="C27" s="90"/>
      <c r="D27" s="90"/>
      <c r="E27" s="166">
        <f>SUM(E23:E26)</f>
        <v>16450</v>
      </c>
      <c r="F27" s="166">
        <f>SUM(F23:F26)</f>
        <v>13621.61</v>
      </c>
    </row>
    <row r="28" spans="1:7" ht="13.5" thickBot="1" x14ac:dyDescent="0.25">
      <c r="A28" s="119" t="s">
        <v>12</v>
      </c>
      <c r="B28" s="120"/>
      <c r="C28" s="120"/>
      <c r="D28" s="120"/>
      <c r="E28" s="167"/>
      <c r="F28" s="168"/>
    </row>
    <row r="29" spans="1:7" ht="13.5" thickBot="1" x14ac:dyDescent="0.25">
      <c r="A29" s="92" t="s">
        <v>13</v>
      </c>
      <c r="B29" s="90" t="s">
        <v>67</v>
      </c>
      <c r="C29" s="90" t="s">
        <v>67</v>
      </c>
      <c r="D29" s="90" t="s">
        <v>67</v>
      </c>
      <c r="E29" s="134">
        <f>E27+E28</f>
        <v>16450</v>
      </c>
      <c r="F29" s="134">
        <f>F27+F28</f>
        <v>13621.61</v>
      </c>
    </row>
    <row r="33" spans="1:7" ht="15.75" x14ac:dyDescent="0.25">
      <c r="A33" s="64" t="s">
        <v>14</v>
      </c>
      <c r="B33" s="65"/>
      <c r="C33" s="65"/>
      <c r="D33" s="65"/>
      <c r="E33" s="65"/>
      <c r="F33" s="65"/>
      <c r="G33" s="65"/>
    </row>
    <row r="34" spans="1:7" x14ac:dyDescent="0.2">
      <c r="A34" s="93"/>
    </row>
    <row r="35" spans="1:7" ht="22.5" x14ac:dyDescent="0.2">
      <c r="A35" s="987" t="s">
        <v>22</v>
      </c>
      <c r="B35" s="987"/>
      <c r="C35" s="987"/>
      <c r="D35" s="173" t="s">
        <v>15</v>
      </c>
      <c r="E35" s="175" t="s">
        <v>878</v>
      </c>
      <c r="F35" s="29" t="s">
        <v>877</v>
      </c>
    </row>
    <row r="36" spans="1:7" ht="43.15" customHeight="1" x14ac:dyDescent="0.2">
      <c r="A36" s="944" t="s">
        <v>105</v>
      </c>
      <c r="B36" s="944"/>
      <c r="C36" s="944"/>
      <c r="D36" s="170" t="s">
        <v>396</v>
      </c>
      <c r="E36" s="171" t="s">
        <v>33</v>
      </c>
      <c r="F36" s="171" t="s">
        <v>33</v>
      </c>
    </row>
    <row r="37" spans="1:7" ht="43.15" customHeight="1" x14ac:dyDescent="0.2">
      <c r="A37" s="944"/>
      <c r="B37" s="944"/>
      <c r="C37" s="944"/>
      <c r="D37" s="170" t="s">
        <v>106</v>
      </c>
      <c r="E37" s="171">
        <v>850</v>
      </c>
      <c r="F37" s="171">
        <v>275</v>
      </c>
    </row>
    <row r="38" spans="1:7" x14ac:dyDescent="0.2">
      <c r="E38" s="97"/>
      <c r="F38" s="97"/>
      <c r="G38" s="97"/>
    </row>
    <row r="39" spans="1:7" x14ac:dyDescent="0.2">
      <c r="A39" s="98" t="s">
        <v>16</v>
      </c>
    </row>
    <row r="40" spans="1:7" ht="63" customHeight="1" x14ac:dyDescent="0.2">
      <c r="A40" s="99" t="s">
        <v>17</v>
      </c>
      <c r="B40" s="947" t="s">
        <v>1142</v>
      </c>
      <c r="C40" s="947"/>
      <c r="D40" s="947"/>
      <c r="E40" s="947"/>
      <c r="F40" s="947"/>
    </row>
    <row r="42" spans="1:7" ht="24" x14ac:dyDescent="0.2">
      <c r="A42" s="99" t="s">
        <v>29</v>
      </c>
      <c r="B42" s="948"/>
      <c r="C42" s="948"/>
      <c r="D42" s="948"/>
      <c r="E42" s="948"/>
      <c r="F42" s="948"/>
    </row>
  </sheetData>
  <sheetProtection selectLockedCells="1" selectUnlockedCells="1"/>
  <mergeCells count="12">
    <mergeCell ref="B40:F40"/>
    <mergeCell ref="B42:F42"/>
    <mergeCell ref="C14:D14"/>
    <mergeCell ref="C15:D15"/>
    <mergeCell ref="C17:G17"/>
    <mergeCell ref="A35:C35"/>
    <mergeCell ref="A36:C37"/>
    <mergeCell ref="D5:G5"/>
    <mergeCell ref="D6:G6"/>
    <mergeCell ref="C9:G9"/>
    <mergeCell ref="C10:G10"/>
    <mergeCell ref="C13:D13"/>
  </mergeCells>
  <pageMargins left="0.7" right="0.7" top="0.75" bottom="0.75" header="0.3" footer="0.3"/>
  <pageSetup paperSize="9" scale="76" firstPageNumber="0" fitToHeight="0" orientation="portrait"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00B050"/>
    <pageSetUpPr fitToPage="1"/>
  </sheetPr>
  <dimension ref="A1:H39"/>
  <sheetViews>
    <sheetView showGridLines="0"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4</v>
      </c>
      <c r="D4" s="50" t="s">
        <v>92</v>
      </c>
      <c r="E4" s="51"/>
      <c r="F4" s="52"/>
    </row>
    <row r="5" spans="1:8" ht="13.5" thickBot="1" x14ac:dyDescent="0.25">
      <c r="A5" s="73" t="s">
        <v>650</v>
      </c>
      <c r="B5" s="3"/>
      <c r="C5" s="42" t="s">
        <v>239</v>
      </c>
      <c r="D5" s="36" t="s">
        <v>191</v>
      </c>
      <c r="E5" s="37"/>
      <c r="F5" s="38"/>
    </row>
    <row r="6" spans="1:8" ht="13.5" thickBot="1" x14ac:dyDescent="0.25">
      <c r="A6" s="4"/>
      <c r="B6" s="3"/>
      <c r="C6" s="3"/>
      <c r="D6" s="3"/>
      <c r="E6" s="3"/>
      <c r="F6" s="3"/>
    </row>
    <row r="7" spans="1:8" ht="13.5" thickBot="1" x14ac:dyDescent="0.25">
      <c r="A7" s="15" t="s">
        <v>21</v>
      </c>
      <c r="B7" s="3"/>
      <c r="C7" s="9" t="s">
        <v>590</v>
      </c>
      <c r="D7" s="8"/>
      <c r="E7" s="8"/>
      <c r="F7" s="53"/>
    </row>
    <row r="8" spans="1:8" ht="13.5" thickBot="1" x14ac:dyDescent="0.25">
      <c r="A8" s="16" t="s">
        <v>42</v>
      </c>
      <c r="B8" s="3"/>
      <c r="C8" s="791" t="s">
        <v>48</v>
      </c>
      <c r="D8" s="792"/>
      <c r="E8" s="792"/>
      <c r="F8" s="793"/>
    </row>
    <row r="9" spans="1:8" ht="13.5" thickBot="1" x14ac:dyDescent="0.25">
      <c r="A9" s="16" t="s">
        <v>26</v>
      </c>
      <c r="B9" s="3"/>
      <c r="C9" s="791" t="s">
        <v>591</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0</v>
      </c>
      <c r="D12" s="797"/>
      <c r="E12" s="3"/>
      <c r="F12" s="3"/>
    </row>
    <row r="13" spans="1:8" ht="13.5" thickBot="1" x14ac:dyDescent="0.25">
      <c r="A13" s="15" t="s">
        <v>20</v>
      </c>
      <c r="B13" s="3"/>
      <c r="C13" s="796">
        <v>0</v>
      </c>
      <c r="D13" s="797"/>
      <c r="E13" s="3"/>
      <c r="F13" s="3"/>
    </row>
    <row r="14" spans="1:8" ht="13.5" thickBot="1" x14ac:dyDescent="0.25">
      <c r="A14" s="16" t="s">
        <v>1</v>
      </c>
      <c r="B14" s="3"/>
      <c r="C14" s="796">
        <v>0</v>
      </c>
      <c r="D14" s="797"/>
      <c r="E14" s="3"/>
      <c r="F14" s="3"/>
    </row>
    <row r="15" spans="1:8" ht="3" customHeight="1" thickBot="1" x14ac:dyDescent="0.25">
      <c r="A15" s="10"/>
      <c r="B15" s="3"/>
      <c r="C15" s="12"/>
      <c r="D15" s="12"/>
      <c r="E15" s="11"/>
      <c r="F15" s="11"/>
    </row>
    <row r="16" spans="1:8" ht="13.5" thickBot="1" x14ac:dyDescent="0.25">
      <c r="A16" s="15" t="s">
        <v>18</v>
      </c>
      <c r="B16" s="11"/>
      <c r="C16" s="791" t="s">
        <v>1184</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c r="C22" s="22"/>
      <c r="D22" s="22"/>
      <c r="E22" s="55"/>
      <c r="F22" s="55"/>
    </row>
    <row r="23" spans="1:8" ht="13.5" thickBot="1" x14ac:dyDescent="0.25">
      <c r="A23" s="23" t="s">
        <v>11</v>
      </c>
      <c r="B23" s="24"/>
      <c r="C23" s="24"/>
      <c r="D23" s="24"/>
      <c r="E23" s="61">
        <f>SUM(E22:E22)</f>
        <v>0</v>
      </c>
      <c r="F23" s="61">
        <f>SUM(F22:F22)</f>
        <v>0</v>
      </c>
    </row>
    <row r="24" spans="1:8" ht="13.5" thickBot="1" x14ac:dyDescent="0.25">
      <c r="A24" s="33" t="s">
        <v>12</v>
      </c>
      <c r="B24" s="31"/>
      <c r="C24" s="31"/>
      <c r="D24" s="31"/>
      <c r="E24" s="56"/>
      <c r="F24" s="57"/>
    </row>
    <row r="25" spans="1:8" ht="13.5" thickBot="1" x14ac:dyDescent="0.25">
      <c r="A25" s="26" t="s">
        <v>13</v>
      </c>
      <c r="B25" s="24"/>
      <c r="C25" s="24"/>
      <c r="D25" s="24"/>
      <c r="E25" s="58">
        <f>E24+E23</f>
        <v>0</v>
      </c>
      <c r="F25" s="58">
        <f>F24+F23</f>
        <v>0</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25" t="s">
        <v>22</v>
      </c>
      <c r="B30" s="825"/>
      <c r="C30" s="825"/>
      <c r="D30" s="174" t="s">
        <v>15</v>
      </c>
      <c r="E30" s="175" t="s">
        <v>878</v>
      </c>
      <c r="F30" s="29" t="s">
        <v>972</v>
      </c>
    </row>
    <row r="31" spans="1:8" ht="56.25" x14ac:dyDescent="0.2">
      <c r="A31" s="807" t="s">
        <v>195</v>
      </c>
      <c r="B31" s="807"/>
      <c r="C31" s="807"/>
      <c r="D31" s="215" t="s">
        <v>192</v>
      </c>
      <c r="E31" s="44" t="s">
        <v>193</v>
      </c>
      <c r="F31" s="44" t="s">
        <v>193</v>
      </c>
    </row>
    <row r="32" spans="1:8" ht="45" x14ac:dyDescent="0.2">
      <c r="A32" s="807"/>
      <c r="B32" s="807"/>
      <c r="C32" s="807"/>
      <c r="D32" s="215" t="s">
        <v>588</v>
      </c>
      <c r="E32" s="44" t="s">
        <v>193</v>
      </c>
      <c r="F32" s="44" t="s">
        <v>193</v>
      </c>
    </row>
    <row r="33" spans="1:8" x14ac:dyDescent="0.2">
      <c r="A33" s="807"/>
      <c r="B33" s="807"/>
      <c r="C33" s="807"/>
      <c r="D33" s="990" t="s">
        <v>194</v>
      </c>
      <c r="E33" s="992">
        <v>96</v>
      </c>
      <c r="F33" s="994">
        <v>102</v>
      </c>
    </row>
    <row r="34" spans="1:8" x14ac:dyDescent="0.2">
      <c r="A34" s="807"/>
      <c r="B34" s="807"/>
      <c r="C34" s="807"/>
      <c r="D34" s="991"/>
      <c r="E34" s="993"/>
      <c r="F34" s="995"/>
    </row>
    <row r="35" spans="1:8" ht="22.5" x14ac:dyDescent="0.2">
      <c r="A35" s="807"/>
      <c r="B35" s="807"/>
      <c r="C35" s="807"/>
      <c r="D35" s="215" t="s">
        <v>589</v>
      </c>
      <c r="E35" s="43">
        <v>215</v>
      </c>
      <c r="F35" s="44">
        <v>196</v>
      </c>
    </row>
    <row r="36" spans="1:8" ht="24" customHeight="1" x14ac:dyDescent="0.2">
      <c r="A36" s="6" t="s">
        <v>16</v>
      </c>
      <c r="E36" s="20"/>
      <c r="F36" s="20"/>
    </row>
    <row r="37" spans="1:8" ht="102" customHeight="1" x14ac:dyDescent="0.2">
      <c r="A37" s="34" t="s">
        <v>17</v>
      </c>
      <c r="B37" s="988" t="s">
        <v>1185</v>
      </c>
      <c r="C37" s="989"/>
      <c r="D37" s="989"/>
      <c r="E37" s="989"/>
      <c r="F37" s="989"/>
      <c r="G37" s="19"/>
      <c r="H37" s="19"/>
    </row>
    <row r="38" spans="1:8" ht="12" customHeight="1" x14ac:dyDescent="0.2"/>
    <row r="39" spans="1:8" ht="28.5" customHeight="1" x14ac:dyDescent="0.2">
      <c r="A39" s="34" t="s">
        <v>29</v>
      </c>
      <c r="B39" s="798" t="s">
        <v>1186</v>
      </c>
      <c r="C39" s="799"/>
      <c r="D39" s="799"/>
      <c r="E39" s="799"/>
      <c r="F39" s="800"/>
    </row>
  </sheetData>
  <mergeCells count="15">
    <mergeCell ref="C14:D14"/>
    <mergeCell ref="C8:F8"/>
    <mergeCell ref="C9:F9"/>
    <mergeCell ref="C11:D11"/>
    <mergeCell ref="C12:D12"/>
    <mergeCell ref="C13:D13"/>
    <mergeCell ref="B39:F39"/>
    <mergeCell ref="C16:F16"/>
    <mergeCell ref="C17:F17"/>
    <mergeCell ref="A30:C30"/>
    <mergeCell ref="B37:F37"/>
    <mergeCell ref="D33:D34"/>
    <mergeCell ref="A31:C35"/>
    <mergeCell ref="E33:E34"/>
    <mergeCell ref="F33:F34"/>
  </mergeCells>
  <pageMargins left="0.7" right="0.7" top="0.75" bottom="0.75" header="0.3" footer="0.3"/>
  <pageSetup paperSize="9" scale="94"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B050"/>
    <pageSetUpPr fitToPage="1"/>
  </sheetPr>
  <dimension ref="A2:G39"/>
  <sheetViews>
    <sheetView topLeftCell="B2"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4</v>
      </c>
      <c r="D5" s="906" t="s">
        <v>107</v>
      </c>
      <c r="E5" s="906"/>
      <c r="F5" s="906"/>
      <c r="G5" s="906"/>
    </row>
    <row r="6" spans="1:7" ht="13.5" thickBot="1" x14ac:dyDescent="0.25">
      <c r="A6" s="73" t="s">
        <v>650</v>
      </c>
      <c r="B6" s="69"/>
      <c r="C6" s="74" t="s">
        <v>187</v>
      </c>
      <c r="D6" s="907" t="s">
        <v>108</v>
      </c>
      <c r="E6" s="907"/>
      <c r="F6" s="907"/>
      <c r="G6" s="9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104</v>
      </c>
      <c r="B9" s="69"/>
      <c r="C9" s="980" t="s">
        <v>48</v>
      </c>
      <c r="D9" s="981"/>
      <c r="E9" s="981"/>
      <c r="F9" s="981"/>
      <c r="G9" s="982"/>
    </row>
    <row r="10" spans="1:7" ht="13.5" thickBot="1" x14ac:dyDescent="0.25">
      <c r="A10" s="73" t="s">
        <v>26</v>
      </c>
      <c r="B10" s="69"/>
      <c r="C10" s="909" t="s">
        <v>65</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4.4000000000000004</v>
      </c>
      <c r="D13" s="899"/>
      <c r="E13" s="69"/>
      <c r="F13" s="69"/>
    </row>
    <row r="14" spans="1:7" ht="13.5" thickBot="1" x14ac:dyDescent="0.25">
      <c r="A14" s="71" t="s">
        <v>20</v>
      </c>
      <c r="B14" s="69"/>
      <c r="C14" s="899">
        <v>3.4</v>
      </c>
      <c r="D14" s="899"/>
      <c r="E14" s="69"/>
      <c r="F14" s="69"/>
    </row>
    <row r="15" spans="1:7" ht="13.5" thickBot="1" x14ac:dyDescent="0.25">
      <c r="A15" s="73" t="s">
        <v>1</v>
      </c>
      <c r="B15" s="69"/>
      <c r="C15" s="899">
        <v>3.343</v>
      </c>
      <c r="D15" s="899"/>
      <c r="E15" s="69"/>
      <c r="F15" s="69"/>
    </row>
    <row r="16" spans="1:7" ht="13.5" thickBot="1" x14ac:dyDescent="0.25">
      <c r="A16" s="82"/>
      <c r="B16" s="69"/>
      <c r="C16" s="83"/>
      <c r="D16" s="83"/>
      <c r="E16" s="84"/>
      <c r="F16" s="84"/>
      <c r="G16" s="85"/>
    </row>
    <row r="17" spans="1:7" ht="13.5" thickBot="1" x14ac:dyDescent="0.25">
      <c r="A17" s="71" t="s">
        <v>18</v>
      </c>
      <c r="B17" s="84"/>
      <c r="C17" s="909" t="s">
        <v>1069</v>
      </c>
      <c r="D17" s="909"/>
      <c r="E17" s="909"/>
      <c r="F17" s="909"/>
      <c r="G17" s="909"/>
    </row>
    <row r="18" spans="1:7" ht="13.5" thickBot="1" x14ac:dyDescent="0.25">
      <c r="A18" s="73" t="s">
        <v>19</v>
      </c>
      <c r="B18" s="69"/>
      <c r="C18" s="79" t="s">
        <v>1084</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620</v>
      </c>
      <c r="C23" s="88"/>
      <c r="D23" s="88" t="s">
        <v>57</v>
      </c>
      <c r="E23" s="130">
        <v>400</v>
      </c>
      <c r="F23" s="130">
        <v>443.85</v>
      </c>
    </row>
    <row r="24" spans="1:7" ht="13.5" thickBot="1" x14ac:dyDescent="0.25">
      <c r="A24" s="88"/>
      <c r="B24" s="88">
        <v>630</v>
      </c>
      <c r="C24" s="88"/>
      <c r="D24" s="88" t="s">
        <v>55</v>
      </c>
      <c r="E24" s="130">
        <v>3000</v>
      </c>
      <c r="F24" s="130">
        <v>2899.93</v>
      </c>
    </row>
    <row r="25" spans="1:7" ht="13.5" thickBot="1" x14ac:dyDescent="0.25">
      <c r="A25" s="89" t="s">
        <v>11</v>
      </c>
      <c r="B25" s="90"/>
      <c r="C25" s="90"/>
      <c r="D25" s="90"/>
      <c r="E25" s="131">
        <f>SUM(E23:E24)</f>
        <v>3400</v>
      </c>
      <c r="F25" s="131">
        <f>SUM(F23:F24)</f>
        <v>3343.7799999999997</v>
      </c>
    </row>
    <row r="26" spans="1:7" ht="13.5" thickBot="1" x14ac:dyDescent="0.25">
      <c r="A26" s="119" t="s">
        <v>12</v>
      </c>
      <c r="B26" s="120">
        <v>0</v>
      </c>
      <c r="C26" s="120"/>
      <c r="D26" s="120"/>
      <c r="E26" s="152">
        <v>0</v>
      </c>
      <c r="F26" s="153">
        <v>0</v>
      </c>
    </row>
    <row r="27" spans="1:7" ht="13.5" thickBot="1" x14ac:dyDescent="0.25">
      <c r="A27" s="92" t="s">
        <v>13</v>
      </c>
      <c r="B27" s="90" t="s">
        <v>67</v>
      </c>
      <c r="C27" s="90" t="s">
        <v>67</v>
      </c>
      <c r="D27" s="90" t="s">
        <v>67</v>
      </c>
      <c r="E27" s="134">
        <f>E26+E25</f>
        <v>3400</v>
      </c>
      <c r="F27" s="134">
        <f>F26+F25</f>
        <v>3343.7799999999997</v>
      </c>
    </row>
    <row r="31" spans="1:7" ht="15.75" x14ac:dyDescent="0.25">
      <c r="A31" s="64" t="s">
        <v>14</v>
      </c>
      <c r="B31" s="65"/>
      <c r="C31" s="65"/>
      <c r="D31" s="65"/>
      <c r="E31" s="65"/>
      <c r="F31" s="65"/>
      <c r="G31" s="65"/>
    </row>
    <row r="32" spans="1:7" x14ac:dyDescent="0.2">
      <c r="A32" s="93"/>
    </row>
    <row r="33" spans="1:7" ht="22.5" x14ac:dyDescent="0.2">
      <c r="A33" s="996" t="s">
        <v>22</v>
      </c>
      <c r="B33" s="997"/>
      <c r="C33" s="998"/>
      <c r="D33" s="172" t="s">
        <v>15</v>
      </c>
      <c r="E33" s="175" t="s">
        <v>878</v>
      </c>
      <c r="F33" s="29" t="s">
        <v>972</v>
      </c>
    </row>
    <row r="34" spans="1:7" ht="62.25" customHeight="1" x14ac:dyDescent="0.2">
      <c r="A34" s="999" t="s">
        <v>109</v>
      </c>
      <c r="B34" s="999"/>
      <c r="C34" s="999"/>
      <c r="D34" s="122" t="s">
        <v>592</v>
      </c>
      <c r="E34" s="95">
        <v>120</v>
      </c>
      <c r="F34" s="96">
        <v>48</v>
      </c>
    </row>
    <row r="35" spans="1:7" x14ac:dyDescent="0.2">
      <c r="E35" s="97"/>
      <c r="F35" s="97"/>
      <c r="G35" s="97"/>
    </row>
    <row r="36" spans="1:7" x14ac:dyDescent="0.2">
      <c r="A36" s="98" t="s">
        <v>16</v>
      </c>
    </row>
    <row r="37" spans="1:7" ht="60" x14ac:dyDescent="0.2">
      <c r="A37" s="99" t="s">
        <v>17</v>
      </c>
      <c r="B37" s="947" t="s">
        <v>1143</v>
      </c>
      <c r="C37" s="947"/>
      <c r="D37" s="947"/>
      <c r="E37" s="947"/>
      <c r="F37" s="947"/>
    </row>
    <row r="39" spans="1:7" ht="24" x14ac:dyDescent="0.2">
      <c r="A39" s="99" t="s">
        <v>29</v>
      </c>
      <c r="B39" s="948"/>
      <c r="C39" s="948"/>
      <c r="D39" s="948"/>
      <c r="E39" s="948"/>
      <c r="F39" s="948"/>
    </row>
  </sheetData>
  <sheetProtection selectLockedCells="1" selectUnlockedCells="1"/>
  <mergeCells count="14">
    <mergeCell ref="C12:D12"/>
    <mergeCell ref="B37:F37"/>
    <mergeCell ref="B39:F39"/>
    <mergeCell ref="C13:D13"/>
    <mergeCell ref="C14:D14"/>
    <mergeCell ref="C15:D15"/>
    <mergeCell ref="C17:G17"/>
    <mergeCell ref="A33:C33"/>
    <mergeCell ref="A34:C34"/>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00B050"/>
    <pageSetUpPr fitToPage="1"/>
  </sheetPr>
  <dimension ref="A2:G36"/>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4</v>
      </c>
      <c r="D5" s="906" t="s">
        <v>110</v>
      </c>
      <c r="E5" s="906"/>
      <c r="F5" s="906"/>
      <c r="G5" s="906"/>
    </row>
    <row r="6" spans="1:7" ht="13.5" thickBot="1" x14ac:dyDescent="0.25">
      <c r="A6" s="73" t="s">
        <v>650</v>
      </c>
      <c r="B6" s="69"/>
      <c r="C6" s="74" t="s">
        <v>652</v>
      </c>
      <c r="D6" s="907" t="s">
        <v>111</v>
      </c>
      <c r="E6" s="907"/>
      <c r="F6" s="907"/>
      <c r="G6" s="9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104</v>
      </c>
      <c r="B9" s="69"/>
      <c r="C9" s="980" t="s">
        <v>48</v>
      </c>
      <c r="D9" s="981"/>
      <c r="E9" s="981"/>
      <c r="F9" s="981"/>
      <c r="G9" s="982"/>
    </row>
    <row r="10" spans="1:7" ht="13.5" thickBot="1" x14ac:dyDescent="0.25">
      <c r="A10" s="73" t="s">
        <v>26</v>
      </c>
      <c r="B10" s="69"/>
      <c r="C10" s="909" t="s">
        <v>65</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0</v>
      </c>
      <c r="D13" s="899"/>
      <c r="E13" s="69"/>
      <c r="F13" s="69"/>
    </row>
    <row r="14" spans="1:7" ht="13.5" thickBot="1" x14ac:dyDescent="0.25">
      <c r="A14" s="71" t="s">
        <v>20</v>
      </c>
      <c r="B14" s="69"/>
      <c r="C14" s="899">
        <v>0</v>
      </c>
      <c r="D14" s="899"/>
      <c r="E14" s="69"/>
      <c r="F14" s="69"/>
    </row>
    <row r="15" spans="1:7" ht="13.5" thickBot="1" x14ac:dyDescent="0.25">
      <c r="A15" s="73" t="s">
        <v>1</v>
      </c>
      <c r="B15" s="69"/>
      <c r="C15" s="899">
        <v>0</v>
      </c>
      <c r="D15" s="899"/>
      <c r="E15" s="69"/>
      <c r="F15" s="69"/>
    </row>
    <row r="16" spans="1:7" ht="13.5" thickBot="1" x14ac:dyDescent="0.25">
      <c r="A16" s="82"/>
      <c r="B16" s="69"/>
      <c r="C16" s="83"/>
      <c r="D16" s="83"/>
      <c r="E16" s="84"/>
      <c r="F16" s="84"/>
      <c r="G16" s="85"/>
    </row>
    <row r="17" spans="1:7" ht="13.5" thickBot="1" x14ac:dyDescent="0.25">
      <c r="A17" s="71" t="s">
        <v>18</v>
      </c>
      <c r="B17" s="84"/>
      <c r="C17" s="909" t="s">
        <v>1069</v>
      </c>
      <c r="D17" s="909"/>
      <c r="E17" s="909"/>
      <c r="F17" s="909"/>
      <c r="G17" s="909"/>
    </row>
    <row r="18" spans="1:7" ht="13.5" thickBot="1" x14ac:dyDescent="0.25">
      <c r="A18" s="73" t="s">
        <v>19</v>
      </c>
      <c r="B18" s="69"/>
      <c r="C18" s="79" t="s">
        <v>1084</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ht="13.5" thickBot="1" x14ac:dyDescent="0.25">
      <c r="A22" s="88"/>
      <c r="B22" s="118"/>
      <c r="C22" s="118"/>
      <c r="D22" s="118"/>
      <c r="E22" s="118"/>
      <c r="F22" s="88"/>
    </row>
    <row r="23" spans="1:7" ht="13.5" thickBot="1" x14ac:dyDescent="0.25">
      <c r="A23" s="89" t="s">
        <v>11</v>
      </c>
      <c r="B23" s="90"/>
      <c r="C23" s="90"/>
      <c r="D23" s="90"/>
      <c r="E23" s="90"/>
      <c r="F23" s="103"/>
    </row>
    <row r="24" spans="1:7" ht="13.5" thickBot="1" x14ac:dyDescent="0.25">
      <c r="A24" s="119" t="s">
        <v>12</v>
      </c>
      <c r="B24" s="120">
        <v>0</v>
      </c>
      <c r="C24" s="120"/>
      <c r="D24" s="120"/>
      <c r="E24" s="120"/>
      <c r="F24" s="162"/>
    </row>
    <row r="25" spans="1:7" ht="13.5" thickBot="1" x14ac:dyDescent="0.25">
      <c r="A25" s="92" t="s">
        <v>13</v>
      </c>
      <c r="B25" s="90" t="s">
        <v>67</v>
      </c>
      <c r="C25" s="90" t="s">
        <v>67</v>
      </c>
      <c r="D25" s="90" t="s">
        <v>67</v>
      </c>
      <c r="E25" s="102"/>
      <c r="F25" s="103"/>
    </row>
    <row r="28" spans="1:7" ht="15.75" x14ac:dyDescent="0.25">
      <c r="A28" s="64" t="s">
        <v>14</v>
      </c>
      <c r="B28" s="65"/>
      <c r="C28" s="65"/>
      <c r="D28" s="65"/>
      <c r="E28" s="65"/>
      <c r="F28" s="65"/>
      <c r="G28" s="65"/>
    </row>
    <row r="29" spans="1:7" x14ac:dyDescent="0.2">
      <c r="A29" s="93"/>
    </row>
    <row r="30" spans="1:7" ht="22.5" x14ac:dyDescent="0.2">
      <c r="A30" s="996" t="s">
        <v>22</v>
      </c>
      <c r="B30" s="997"/>
      <c r="C30" s="998"/>
      <c r="D30" s="172" t="s">
        <v>15</v>
      </c>
      <c r="E30" s="175" t="s">
        <v>878</v>
      </c>
      <c r="F30" s="29" t="s">
        <v>972</v>
      </c>
    </row>
    <row r="31" spans="1:7" ht="22.35" customHeight="1" x14ac:dyDescent="0.2">
      <c r="A31" s="945" t="s">
        <v>112</v>
      </c>
      <c r="B31" s="945"/>
      <c r="C31" s="945"/>
      <c r="D31" s="95" t="s">
        <v>113</v>
      </c>
      <c r="E31" s="95" t="s">
        <v>114</v>
      </c>
      <c r="F31" s="96" t="s">
        <v>115</v>
      </c>
    </row>
    <row r="32" spans="1:7" x14ac:dyDescent="0.2">
      <c r="A32" s="97"/>
      <c r="B32" s="97"/>
      <c r="C32" s="97"/>
    </row>
    <row r="33" spans="1:6" x14ac:dyDescent="0.2">
      <c r="A33" s="98" t="s">
        <v>16</v>
      </c>
      <c r="D33" s="97"/>
      <c r="E33" s="97"/>
      <c r="F33" s="97"/>
    </row>
    <row r="34" spans="1:6" ht="63" customHeight="1" x14ac:dyDescent="0.2">
      <c r="A34" s="99" t="s">
        <v>17</v>
      </c>
      <c r="B34" s="947" t="s">
        <v>363</v>
      </c>
      <c r="C34" s="947"/>
      <c r="D34" s="947"/>
      <c r="E34" s="947"/>
      <c r="F34" s="947"/>
    </row>
    <row r="36" spans="1:6" ht="24" x14ac:dyDescent="0.2">
      <c r="A36" s="99" t="s">
        <v>29</v>
      </c>
      <c r="B36" s="948"/>
      <c r="C36" s="948"/>
      <c r="D36" s="948"/>
      <c r="E36" s="948"/>
      <c r="F36" s="948"/>
    </row>
  </sheetData>
  <sheetProtection selectLockedCells="1" selectUnlockedCells="1"/>
  <mergeCells count="14">
    <mergeCell ref="C12:D12"/>
    <mergeCell ref="B34:F34"/>
    <mergeCell ref="B36:F36"/>
    <mergeCell ref="C13:D13"/>
    <mergeCell ref="C14:D14"/>
    <mergeCell ref="C15:D15"/>
    <mergeCell ref="C17:G17"/>
    <mergeCell ref="A30:C30"/>
    <mergeCell ref="A31:C31"/>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B050"/>
    <pageSetUpPr fitToPage="1"/>
  </sheetPr>
  <dimension ref="A2:J56"/>
  <sheetViews>
    <sheetView zoomScale="110" zoomScaleNormal="110"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5</v>
      </c>
      <c r="D5" s="906" t="s">
        <v>630</v>
      </c>
      <c r="E5" s="906"/>
      <c r="F5" s="906"/>
      <c r="G5" s="906"/>
    </row>
    <row r="6" spans="1:7" ht="13.5" thickBot="1" x14ac:dyDescent="0.25">
      <c r="A6" s="73" t="s">
        <v>650</v>
      </c>
      <c r="B6" s="69"/>
      <c r="C6" s="74" t="s">
        <v>331</v>
      </c>
      <c r="D6" s="907" t="s">
        <v>631</v>
      </c>
      <c r="E6" s="907"/>
      <c r="F6" s="907"/>
      <c r="G6" s="907"/>
    </row>
    <row r="7" spans="1:7" ht="13.5" thickBot="1" x14ac:dyDescent="0.25">
      <c r="A7" s="78"/>
      <c r="B7" s="69"/>
      <c r="C7" s="69"/>
      <c r="D7" s="69"/>
      <c r="E7" s="69"/>
      <c r="F7" s="69"/>
    </row>
    <row r="8" spans="1:7" ht="13.5" thickBot="1" x14ac:dyDescent="0.25">
      <c r="A8" s="71" t="s">
        <v>21</v>
      </c>
      <c r="B8" s="69"/>
      <c r="C8" s="79" t="s">
        <v>332</v>
      </c>
      <c r="D8" s="113"/>
      <c r="E8" s="113"/>
      <c r="F8" s="113"/>
      <c r="G8" s="80"/>
    </row>
    <row r="9" spans="1:7" ht="13.5" thickBot="1" x14ac:dyDescent="0.25">
      <c r="A9" s="73" t="s">
        <v>104</v>
      </c>
      <c r="B9" s="69"/>
      <c r="C9" s="980" t="s">
        <v>48</v>
      </c>
      <c r="D9" s="981"/>
      <c r="E9" s="981"/>
      <c r="F9" s="981"/>
      <c r="G9" s="982"/>
    </row>
    <row r="10" spans="1:7" ht="13.5" thickBot="1" x14ac:dyDescent="0.25">
      <c r="A10" s="73" t="s">
        <v>26</v>
      </c>
      <c r="B10" s="69"/>
      <c r="C10" s="909" t="s">
        <v>333</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167.255</v>
      </c>
      <c r="D13" s="899"/>
      <c r="E13" s="69"/>
      <c r="F13" s="69"/>
    </row>
    <row r="14" spans="1:7" ht="13.5" thickBot="1" x14ac:dyDescent="0.25">
      <c r="A14" s="71" t="s">
        <v>20</v>
      </c>
      <c r="B14" s="69"/>
      <c r="C14" s="899">
        <v>152.005</v>
      </c>
      <c r="D14" s="899"/>
      <c r="E14" s="69"/>
      <c r="F14" s="69"/>
    </row>
    <row r="15" spans="1:7" ht="13.5" thickBot="1" x14ac:dyDescent="0.25">
      <c r="A15" s="73" t="s">
        <v>1</v>
      </c>
      <c r="B15" s="69"/>
      <c r="C15" s="899">
        <v>149.745</v>
      </c>
      <c r="D15" s="899"/>
      <c r="E15" s="69"/>
      <c r="F15" s="69"/>
    </row>
    <row r="16" spans="1:7" ht="13.5" thickBot="1" x14ac:dyDescent="0.25">
      <c r="A16" s="82"/>
      <c r="B16" s="69"/>
      <c r="C16" s="83"/>
      <c r="D16" s="83"/>
      <c r="E16" s="84"/>
      <c r="F16" s="84"/>
      <c r="G16" s="85"/>
    </row>
    <row r="17" spans="1:7" ht="13.5" thickBot="1" x14ac:dyDescent="0.25">
      <c r="A17" s="71" t="s">
        <v>18</v>
      </c>
      <c r="B17" s="84"/>
      <c r="C17" s="909" t="s">
        <v>1192</v>
      </c>
      <c r="D17" s="909"/>
      <c r="E17" s="909"/>
      <c r="F17" s="909"/>
      <c r="G17" s="909"/>
    </row>
    <row r="18" spans="1:7" ht="13.5" thickBot="1" x14ac:dyDescent="0.25">
      <c r="A18" s="73" t="s">
        <v>19</v>
      </c>
      <c r="B18" s="69"/>
      <c r="C18" s="79" t="s">
        <v>1084</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42"/>
      <c r="B22" s="88">
        <v>610</v>
      </c>
      <c r="C22" s="87"/>
      <c r="D22" s="88" t="s">
        <v>54</v>
      </c>
      <c r="E22" s="130">
        <v>93200</v>
      </c>
      <c r="F22" s="130">
        <v>94582.16</v>
      </c>
      <c r="G22" s="85"/>
    </row>
    <row r="23" spans="1:7" x14ac:dyDescent="0.2">
      <c r="A23" s="142"/>
      <c r="B23" s="88">
        <v>620</v>
      </c>
      <c r="C23" s="87"/>
      <c r="D23" s="88" t="s">
        <v>57</v>
      </c>
      <c r="E23" s="130">
        <v>34665</v>
      </c>
      <c r="F23" s="130">
        <v>31590.93</v>
      </c>
      <c r="G23" s="85"/>
    </row>
    <row r="24" spans="1:7" x14ac:dyDescent="0.2">
      <c r="A24" s="117"/>
      <c r="B24" s="88">
        <v>630</v>
      </c>
      <c r="C24" s="88"/>
      <c r="D24" s="88" t="s">
        <v>55</v>
      </c>
      <c r="E24" s="130">
        <v>21300</v>
      </c>
      <c r="F24" s="130">
        <v>19934.009999999998</v>
      </c>
    </row>
    <row r="25" spans="1:7" x14ac:dyDescent="0.2">
      <c r="A25" s="343"/>
      <c r="B25" s="176">
        <v>640</v>
      </c>
      <c r="C25" s="176"/>
      <c r="D25" s="176" t="s">
        <v>66</v>
      </c>
      <c r="E25" s="179">
        <v>200</v>
      </c>
      <c r="F25" s="179">
        <v>1005.19</v>
      </c>
    </row>
    <row r="26" spans="1:7" ht="13.5" thickBot="1" x14ac:dyDescent="0.25">
      <c r="A26" s="176"/>
      <c r="B26" s="176">
        <v>650</v>
      </c>
      <c r="C26" s="177"/>
      <c r="D26" s="176" t="s">
        <v>804</v>
      </c>
      <c r="E26" s="179">
        <v>90</v>
      </c>
      <c r="F26" s="179">
        <v>89.5</v>
      </c>
    </row>
    <row r="27" spans="1:7" ht="13.5" thickBot="1" x14ac:dyDescent="0.25">
      <c r="A27" s="180" t="s">
        <v>11</v>
      </c>
      <c r="B27" s="181"/>
      <c r="C27" s="181"/>
      <c r="D27" s="181"/>
      <c r="E27" s="182">
        <f>SUM(E22:E26)</f>
        <v>149455</v>
      </c>
      <c r="F27" s="182">
        <f>SUM(F22:F26)</f>
        <v>147201.79</v>
      </c>
    </row>
    <row r="28" spans="1:7" ht="13.5" thickBot="1" x14ac:dyDescent="0.25">
      <c r="A28" s="344"/>
      <c r="B28" s="345">
        <v>719</v>
      </c>
      <c r="C28" s="345"/>
      <c r="D28" s="345" t="s">
        <v>372</v>
      </c>
      <c r="E28" s="130">
        <v>0</v>
      </c>
      <c r="F28" s="130">
        <v>0</v>
      </c>
    </row>
    <row r="29" spans="1:7" ht="13.5" thickBot="1" x14ac:dyDescent="0.25">
      <c r="A29" s="266" t="s">
        <v>12</v>
      </c>
      <c r="B29" s="159">
        <v>0</v>
      </c>
      <c r="C29" s="159"/>
      <c r="D29" s="159"/>
      <c r="E29" s="270">
        <f>SUM(E28:E28)</f>
        <v>0</v>
      </c>
      <c r="F29" s="270">
        <f>SUM(F28:F28)</f>
        <v>0</v>
      </c>
    </row>
    <row r="30" spans="1:7" ht="13.5" thickBot="1" x14ac:dyDescent="0.25">
      <c r="A30" s="344"/>
      <c r="B30" s="345">
        <v>821</v>
      </c>
      <c r="C30" s="345"/>
      <c r="D30" s="345"/>
      <c r="E30" s="130">
        <v>2550</v>
      </c>
      <c r="F30" s="130">
        <v>2543.42</v>
      </c>
    </row>
    <row r="31" spans="1:7" ht="13.5" thickBot="1" x14ac:dyDescent="0.25">
      <c r="A31" s="266" t="s">
        <v>227</v>
      </c>
      <c r="B31" s="159">
        <v>0</v>
      </c>
      <c r="C31" s="159"/>
      <c r="D31" s="159"/>
      <c r="E31" s="270">
        <f>SUM(E30:E30)</f>
        <v>2550</v>
      </c>
      <c r="F31" s="270">
        <f>SUM(F30:F30)</f>
        <v>2543.42</v>
      </c>
    </row>
    <row r="32" spans="1:7" ht="13.5" thickBot="1" x14ac:dyDescent="0.25">
      <c r="A32" s="347" t="s">
        <v>13</v>
      </c>
      <c r="B32" s="348" t="s">
        <v>67</v>
      </c>
      <c r="C32" s="348" t="s">
        <v>67</v>
      </c>
      <c r="D32" s="348" t="s">
        <v>67</v>
      </c>
      <c r="E32" s="349">
        <f>E27+E29+E31</f>
        <v>152005</v>
      </c>
      <c r="F32" s="349">
        <f>F27+F29+F31</f>
        <v>149745.21000000002</v>
      </c>
    </row>
    <row r="33" spans="1:10" ht="7.5" customHeight="1" x14ac:dyDescent="0.2"/>
    <row r="35" spans="1:10" ht="15.75" x14ac:dyDescent="0.25">
      <c r="A35" s="64" t="s">
        <v>14</v>
      </c>
      <c r="B35" s="65"/>
      <c r="C35" s="65"/>
      <c r="D35" s="65"/>
      <c r="E35" s="65"/>
      <c r="F35" s="65"/>
      <c r="G35" s="65"/>
    </row>
    <row r="36" spans="1:10" x14ac:dyDescent="0.2">
      <c r="A36" s="93"/>
    </row>
    <row r="37" spans="1:10" ht="22.5" x14ac:dyDescent="0.2">
      <c r="A37" s="983" t="s">
        <v>22</v>
      </c>
      <c r="B37" s="984"/>
      <c r="C37" s="985"/>
      <c r="D37" s="173" t="s">
        <v>15</v>
      </c>
      <c r="E37" s="175" t="s">
        <v>878</v>
      </c>
      <c r="F37" s="29" t="s">
        <v>972</v>
      </c>
      <c r="I37" s="69"/>
      <c r="J37" s="69"/>
    </row>
    <row r="38" spans="1:10" ht="22.5" x14ac:dyDescent="0.2">
      <c r="A38" s="1000" t="s">
        <v>334</v>
      </c>
      <c r="B38" s="1001"/>
      <c r="C38" s="1002"/>
      <c r="D38" s="351" t="s">
        <v>335</v>
      </c>
      <c r="E38" s="258" t="s">
        <v>341</v>
      </c>
      <c r="F38" s="258" t="s">
        <v>637</v>
      </c>
      <c r="I38" s="190"/>
      <c r="J38" s="191"/>
    </row>
    <row r="39" spans="1:10" x14ac:dyDescent="0.2">
      <c r="A39" s="1003"/>
      <c r="B39" s="967"/>
      <c r="C39" s="1004"/>
      <c r="D39" s="351" t="s">
        <v>336</v>
      </c>
      <c r="E39" s="258" t="s">
        <v>902</v>
      </c>
      <c r="F39" s="258" t="s">
        <v>1194</v>
      </c>
      <c r="I39" s="69"/>
      <c r="J39" s="69"/>
    </row>
    <row r="40" spans="1:10" x14ac:dyDescent="0.2">
      <c r="A40" s="1003"/>
      <c r="B40" s="967"/>
      <c r="C40" s="1004"/>
      <c r="D40" s="351" t="s">
        <v>337</v>
      </c>
      <c r="E40" s="258" t="s">
        <v>903</v>
      </c>
      <c r="F40" s="258" t="s">
        <v>1195</v>
      </c>
    </row>
    <row r="41" spans="1:10" x14ac:dyDescent="0.2">
      <c r="A41" s="1003"/>
      <c r="B41" s="967"/>
      <c r="C41" s="1004"/>
      <c r="D41" s="351" t="s">
        <v>338</v>
      </c>
      <c r="E41" s="258" t="s">
        <v>623</v>
      </c>
      <c r="F41" s="258" t="s">
        <v>1196</v>
      </c>
    </row>
    <row r="42" spans="1:10" x14ac:dyDescent="0.2">
      <c r="A42" s="1003"/>
      <c r="B42" s="967"/>
      <c r="C42" s="1004"/>
      <c r="D42" s="351" t="s">
        <v>339</v>
      </c>
      <c r="E42" s="258" t="s">
        <v>903</v>
      </c>
      <c r="F42" s="258" t="s">
        <v>1197</v>
      </c>
    </row>
    <row r="43" spans="1:10" x14ac:dyDescent="0.2">
      <c r="A43" s="1003"/>
      <c r="B43" s="967"/>
      <c r="C43" s="1004"/>
      <c r="D43" s="351" t="s">
        <v>340</v>
      </c>
      <c r="E43" s="258" t="s">
        <v>903</v>
      </c>
      <c r="F43" s="258" t="s">
        <v>1198</v>
      </c>
    </row>
    <row r="44" spans="1:10" ht="22.5" x14ac:dyDescent="0.2">
      <c r="A44" s="807" t="s">
        <v>342</v>
      </c>
      <c r="B44" s="807"/>
      <c r="C44" s="807"/>
      <c r="D44" s="215" t="s">
        <v>484</v>
      </c>
      <c r="E44" s="258" t="s">
        <v>205</v>
      </c>
      <c r="F44" s="258" t="s">
        <v>1068</v>
      </c>
    </row>
    <row r="45" spans="1:10" ht="22.5" x14ac:dyDescent="0.2">
      <c r="A45" s="807"/>
      <c r="B45" s="807"/>
      <c r="C45" s="807"/>
      <c r="D45" s="215" t="s">
        <v>343</v>
      </c>
      <c r="E45" s="258" t="s">
        <v>264</v>
      </c>
      <c r="F45" s="258" t="s">
        <v>264</v>
      </c>
    </row>
    <row r="46" spans="1:10" ht="28.5" customHeight="1" x14ac:dyDescent="0.2">
      <c r="A46" s="807" t="s">
        <v>348</v>
      </c>
      <c r="B46" s="807"/>
      <c r="C46" s="807"/>
      <c r="D46" s="215" t="s">
        <v>345</v>
      </c>
      <c r="E46" s="258" t="s">
        <v>904</v>
      </c>
      <c r="F46" s="258" t="s">
        <v>715</v>
      </c>
    </row>
    <row r="47" spans="1:10" ht="28.5" customHeight="1" x14ac:dyDescent="0.2">
      <c r="A47" s="807"/>
      <c r="B47" s="807"/>
      <c r="C47" s="807"/>
      <c r="D47" s="215" t="s">
        <v>346</v>
      </c>
      <c r="E47" s="386" t="s">
        <v>905</v>
      </c>
      <c r="F47" s="258" t="s">
        <v>715</v>
      </c>
    </row>
    <row r="48" spans="1:10" ht="22.5" x14ac:dyDescent="0.2">
      <c r="A48" s="807"/>
      <c r="B48" s="807"/>
      <c r="C48" s="807"/>
      <c r="D48" s="215" t="s">
        <v>347</v>
      </c>
      <c r="E48" s="386" t="s">
        <v>264</v>
      </c>
      <c r="F48" s="258" t="s">
        <v>715</v>
      </c>
    </row>
    <row r="49" spans="1:6" ht="70.5" customHeight="1" x14ac:dyDescent="0.2">
      <c r="A49" s="829" t="s">
        <v>350</v>
      </c>
      <c r="B49" s="1007"/>
      <c r="C49" s="830"/>
      <c r="D49" s="215" t="s">
        <v>624</v>
      </c>
      <c r="E49" s="258" t="s">
        <v>805</v>
      </c>
      <c r="F49" s="258" t="s">
        <v>1199</v>
      </c>
    </row>
    <row r="50" spans="1:6" ht="22.5" x14ac:dyDescent="0.2">
      <c r="A50" s="801" t="s">
        <v>625</v>
      </c>
      <c r="B50" s="802"/>
      <c r="C50" s="803"/>
      <c r="D50" s="215" t="s">
        <v>626</v>
      </c>
      <c r="E50" s="386" t="s">
        <v>245</v>
      </c>
      <c r="F50" s="258" t="s">
        <v>245</v>
      </c>
    </row>
    <row r="51" spans="1:6" x14ac:dyDescent="0.2">
      <c r="A51" s="804"/>
      <c r="B51" s="805"/>
      <c r="C51" s="806"/>
      <c r="D51" s="215" t="s">
        <v>627</v>
      </c>
      <c r="E51" s="386" t="s">
        <v>628</v>
      </c>
      <c r="F51" s="258" t="s">
        <v>628</v>
      </c>
    </row>
    <row r="52" spans="1:6" x14ac:dyDescent="0.2">
      <c r="A52" s="97"/>
      <c r="B52" s="97"/>
      <c r="C52" s="97"/>
      <c r="F52" s="403"/>
    </row>
    <row r="53" spans="1:6" x14ac:dyDescent="0.2">
      <c r="A53" s="98" t="s">
        <v>16</v>
      </c>
      <c r="D53" s="97"/>
      <c r="E53" s="97"/>
      <c r="F53" s="403"/>
    </row>
    <row r="54" spans="1:6" ht="97.5" customHeight="1" x14ac:dyDescent="0.2">
      <c r="A54" s="404" t="s">
        <v>17</v>
      </c>
      <c r="B54" s="1005" t="s">
        <v>1200</v>
      </c>
      <c r="C54" s="1005"/>
      <c r="D54" s="1005"/>
      <c r="E54" s="1005"/>
      <c r="F54" s="1006"/>
    </row>
    <row r="56" spans="1:6" ht="56.25" customHeight="1" x14ac:dyDescent="0.2">
      <c r="A56" s="99" t="s">
        <v>29</v>
      </c>
      <c r="B56" s="947" t="s">
        <v>806</v>
      </c>
      <c r="C56" s="947"/>
      <c r="D56" s="947"/>
      <c r="E56" s="947"/>
      <c r="F56" s="947"/>
    </row>
  </sheetData>
  <sheetProtection selectLockedCells="1" selectUnlockedCells="1"/>
  <mergeCells count="18">
    <mergeCell ref="C12:D12"/>
    <mergeCell ref="D4:G4"/>
    <mergeCell ref="D5:G5"/>
    <mergeCell ref="D6:G6"/>
    <mergeCell ref="C9:G9"/>
    <mergeCell ref="C10:G10"/>
    <mergeCell ref="B56:F56"/>
    <mergeCell ref="A38:C43"/>
    <mergeCell ref="A44:C45"/>
    <mergeCell ref="A46:C48"/>
    <mergeCell ref="C13:D13"/>
    <mergeCell ref="C14:D14"/>
    <mergeCell ref="C15:D15"/>
    <mergeCell ref="B54:F54"/>
    <mergeCell ref="C17:G17"/>
    <mergeCell ref="A37:C37"/>
    <mergeCell ref="A49:C49"/>
    <mergeCell ref="A50:C51"/>
  </mergeCells>
  <pageMargins left="0.7" right="0.7" top="0.75" bottom="0.75" header="0.3" footer="0.3"/>
  <pageSetup paperSize="9" scale="76" firstPageNumber="0" fitToHeight="0"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J36"/>
  <sheetViews>
    <sheetView topLeftCell="E1" workbookViewId="0">
      <selection activeCell="F35" sqref="F35"/>
    </sheetView>
  </sheetViews>
  <sheetFormatPr defaultRowHeight="12.75" x14ac:dyDescent="0.2"/>
  <cols>
    <col min="1" max="4" width="0" hidden="1" customWidth="1"/>
    <col min="5" max="5" width="23.5703125" customWidth="1"/>
    <col min="8" max="8" width="21.7109375" customWidth="1"/>
    <col min="9" max="9" width="20.7109375" customWidth="1"/>
    <col min="10" max="10" width="15.85546875" customWidth="1"/>
  </cols>
  <sheetData>
    <row r="1" spans="1:10" ht="15.75" x14ac:dyDescent="0.25">
      <c r="A1" s="822" t="s">
        <v>4</v>
      </c>
      <c r="B1" s="822"/>
      <c r="C1" s="822"/>
      <c r="D1" s="822"/>
      <c r="E1" s="822"/>
      <c r="F1" s="822"/>
      <c r="G1" s="822"/>
      <c r="H1" s="822"/>
      <c r="I1" s="822"/>
      <c r="J1" s="822"/>
    </row>
    <row r="2" spans="1:10" ht="16.5" thickBot="1" x14ac:dyDescent="0.3">
      <c r="A2" s="274"/>
      <c r="B2" s="274"/>
      <c r="C2" s="11"/>
      <c r="D2" s="11"/>
    </row>
    <row r="3" spans="1:10" ht="13.5" thickBot="1" x14ac:dyDescent="0.25">
      <c r="A3" s="11"/>
      <c r="B3" s="11"/>
      <c r="C3" s="221"/>
      <c r="D3" s="222"/>
      <c r="E3" s="3"/>
      <c r="F3" s="3"/>
      <c r="G3" s="17" t="s">
        <v>24</v>
      </c>
      <c r="H3" s="223" t="s">
        <v>3</v>
      </c>
      <c r="I3" s="40"/>
      <c r="J3" s="41"/>
    </row>
    <row r="4" spans="1:10" ht="13.5" thickBot="1" x14ac:dyDescent="0.25">
      <c r="A4" s="224"/>
      <c r="B4" s="11"/>
      <c r="C4" s="11"/>
      <c r="D4" s="12"/>
      <c r="E4" s="15" t="s">
        <v>0</v>
      </c>
      <c r="F4" s="3"/>
      <c r="G4" s="275">
        <v>1</v>
      </c>
      <c r="H4" s="51" t="s">
        <v>50</v>
      </c>
      <c r="I4" s="8"/>
      <c r="J4" s="53"/>
    </row>
    <row r="5" spans="1:10" ht="13.5" thickBot="1" x14ac:dyDescent="0.25">
      <c r="A5" s="224"/>
      <c r="B5" s="11"/>
      <c r="C5" s="11"/>
      <c r="D5" s="12"/>
      <c r="E5" s="15" t="s">
        <v>650</v>
      </c>
      <c r="F5" s="3"/>
      <c r="G5" s="225">
        <v>43132</v>
      </c>
      <c r="H5" s="37" t="s">
        <v>234</v>
      </c>
      <c r="I5" s="8"/>
      <c r="J5" s="53"/>
    </row>
    <row r="6" spans="1:10" ht="13.5" thickBot="1" x14ac:dyDescent="0.25">
      <c r="A6" s="226"/>
      <c r="B6" s="11"/>
      <c r="C6" s="12"/>
      <c r="D6" s="12"/>
      <c r="E6" s="4"/>
      <c r="F6" s="3"/>
      <c r="G6" s="227"/>
      <c r="H6" s="227"/>
      <c r="I6" s="227"/>
      <c r="J6" s="227"/>
    </row>
    <row r="7" spans="1:10" ht="13.5" thickBot="1" x14ac:dyDescent="0.25">
      <c r="A7" s="224"/>
      <c r="B7" s="11"/>
      <c r="C7" s="12"/>
      <c r="D7" s="12"/>
      <c r="E7" s="15" t="s">
        <v>21</v>
      </c>
      <c r="F7" s="3"/>
      <c r="G7" s="9" t="s">
        <v>154</v>
      </c>
      <c r="H7" s="8"/>
      <c r="I7" s="8"/>
      <c r="J7" s="53"/>
    </row>
    <row r="8" spans="1:10" ht="13.5" thickBot="1" x14ac:dyDescent="0.25">
      <c r="A8" s="224"/>
      <c r="B8" s="11"/>
      <c r="C8" s="12"/>
      <c r="D8" s="12"/>
      <c r="E8" s="16" t="s">
        <v>196</v>
      </c>
      <c r="F8" s="3"/>
      <c r="G8" s="791" t="s">
        <v>48</v>
      </c>
      <c r="H8" s="792"/>
      <c r="I8" s="792"/>
      <c r="J8" s="793"/>
    </row>
    <row r="9" spans="1:10" ht="13.5" thickBot="1" x14ac:dyDescent="0.25">
      <c r="A9" s="224"/>
      <c r="B9" s="11"/>
      <c r="C9" s="12"/>
      <c r="D9" s="12"/>
      <c r="E9" s="16" t="s">
        <v>26</v>
      </c>
      <c r="F9" s="3"/>
      <c r="G9" s="791" t="s">
        <v>153</v>
      </c>
      <c r="H9" s="792"/>
      <c r="I9" s="792"/>
      <c r="J9" s="793"/>
    </row>
    <row r="10" spans="1:10" ht="13.5" thickBot="1" x14ac:dyDescent="0.25">
      <c r="A10" s="226"/>
      <c r="B10" s="11"/>
      <c r="C10" s="11"/>
      <c r="D10" s="11"/>
      <c r="E10" s="4"/>
      <c r="F10" s="3"/>
    </row>
    <row r="11" spans="1:10" ht="13.5" thickBot="1" x14ac:dyDescent="0.25">
      <c r="A11" s="226"/>
      <c r="B11" s="11"/>
      <c r="C11" s="222"/>
      <c r="D11" s="228"/>
      <c r="E11" s="4"/>
      <c r="F11" s="3"/>
      <c r="G11" s="794" t="s">
        <v>28</v>
      </c>
      <c r="H11" s="795"/>
      <c r="I11" s="3"/>
      <c r="J11" s="3"/>
    </row>
    <row r="12" spans="1:10" ht="13.5" thickBot="1" x14ac:dyDescent="0.25">
      <c r="A12" s="224"/>
      <c r="B12" s="11"/>
      <c r="C12" s="12"/>
      <c r="D12" s="12"/>
      <c r="E12" s="229" t="s">
        <v>2</v>
      </c>
      <c r="F12" s="3"/>
      <c r="G12" s="823">
        <v>15</v>
      </c>
      <c r="H12" s="824"/>
      <c r="I12" s="3"/>
      <c r="J12" s="3"/>
    </row>
    <row r="13" spans="1:10" ht="13.5" thickBot="1" x14ac:dyDescent="0.25">
      <c r="A13" s="224"/>
      <c r="B13" s="11"/>
      <c r="C13" s="12"/>
      <c r="D13" s="12"/>
      <c r="E13" s="230" t="s">
        <v>20</v>
      </c>
      <c r="F13" s="3"/>
      <c r="G13" s="823">
        <v>15</v>
      </c>
      <c r="H13" s="824"/>
      <c r="I13" s="3"/>
      <c r="J13" s="3"/>
    </row>
    <row r="14" spans="1:10" ht="13.5" thickBot="1" x14ac:dyDescent="0.25">
      <c r="A14" s="224"/>
      <c r="B14" s="11"/>
      <c r="C14" s="12"/>
      <c r="D14" s="12"/>
      <c r="E14" s="231" t="s">
        <v>1</v>
      </c>
      <c r="F14" s="3"/>
      <c r="G14" s="823">
        <v>16.571000000000002</v>
      </c>
      <c r="H14" s="824"/>
      <c r="I14" s="3"/>
      <c r="J14" s="3"/>
    </row>
    <row r="15" spans="1:10" ht="13.5" thickBot="1" x14ac:dyDescent="0.25">
      <c r="A15" s="10"/>
      <c r="B15" s="11"/>
      <c r="C15" s="12"/>
      <c r="D15" s="12"/>
      <c r="E15" s="10"/>
      <c r="F15" s="3"/>
      <c r="G15" s="227"/>
      <c r="H15" s="227"/>
      <c r="I15" s="3"/>
      <c r="J15" s="3"/>
    </row>
    <row r="16" spans="1:10" ht="13.5" thickBot="1" x14ac:dyDescent="0.25">
      <c r="A16" s="224"/>
      <c r="B16" s="11"/>
      <c r="C16" s="12"/>
      <c r="D16" s="12"/>
      <c r="E16" s="15" t="s">
        <v>18</v>
      </c>
      <c r="F16" s="11"/>
      <c r="G16" s="9" t="s">
        <v>1087</v>
      </c>
      <c r="H16" s="8"/>
      <c r="I16" s="8"/>
      <c r="J16" s="53"/>
    </row>
    <row r="17" spans="1:10" ht="13.5" thickBot="1" x14ac:dyDescent="0.25">
      <c r="A17" s="224"/>
      <c r="B17" s="11"/>
      <c r="C17" s="12"/>
      <c r="D17" s="12"/>
      <c r="E17" s="16" t="s">
        <v>19</v>
      </c>
      <c r="F17" s="3"/>
      <c r="G17" s="9" t="s">
        <v>1189</v>
      </c>
      <c r="H17" s="8"/>
      <c r="I17" s="8"/>
      <c r="J17" s="53"/>
    </row>
    <row r="18" spans="1:10" x14ac:dyDescent="0.2">
      <c r="B18" s="3"/>
    </row>
    <row r="19" spans="1:10" ht="15.75" x14ac:dyDescent="0.25">
      <c r="A19" s="822" t="s">
        <v>5</v>
      </c>
      <c r="B19" s="822"/>
      <c r="C19" s="822"/>
      <c r="D19" s="822"/>
      <c r="E19" s="822"/>
      <c r="F19" s="822"/>
      <c r="G19" s="822"/>
      <c r="H19" s="822"/>
      <c r="I19" s="822"/>
      <c r="J19" s="822"/>
    </row>
    <row r="20" spans="1:10" ht="15.75" x14ac:dyDescent="0.25">
      <c r="A20" s="5"/>
      <c r="B20" s="5"/>
      <c r="C20" s="7"/>
      <c r="D20" s="7"/>
      <c r="E20" s="7"/>
      <c r="F20" s="7"/>
      <c r="G20" s="7"/>
      <c r="H20" s="7"/>
      <c r="I20" s="7"/>
      <c r="J20" s="7"/>
    </row>
    <row r="21" spans="1:10" ht="13.5" thickBot="1" x14ac:dyDescent="0.25">
      <c r="A21" s="20"/>
      <c r="B21" s="20"/>
      <c r="C21" s="20"/>
      <c r="D21" s="20"/>
      <c r="E21" s="28" t="s">
        <v>23</v>
      </c>
      <c r="F21" s="21" t="s">
        <v>6</v>
      </c>
      <c r="G21" s="21" t="s">
        <v>7</v>
      </c>
      <c r="H21" s="21" t="s">
        <v>8</v>
      </c>
      <c r="I21" s="21" t="s">
        <v>9</v>
      </c>
      <c r="J21" s="21" t="s">
        <v>10</v>
      </c>
    </row>
    <row r="22" spans="1:10" ht="13.5" thickBot="1" x14ac:dyDescent="0.25">
      <c r="A22" s="20"/>
      <c r="B22" s="20"/>
      <c r="C22" s="20"/>
      <c r="D22" s="20"/>
      <c r="E22" s="233" t="s">
        <v>11</v>
      </c>
      <c r="F22" s="234"/>
      <c r="G22" s="234"/>
      <c r="H22" s="234"/>
      <c r="I22" s="278">
        <f>I23</f>
        <v>15000</v>
      </c>
      <c r="J22" s="278">
        <f>J23</f>
        <v>16571.5</v>
      </c>
    </row>
    <row r="23" spans="1:10" ht="13.5" thickBot="1" x14ac:dyDescent="0.25">
      <c r="A23" s="20"/>
      <c r="B23" s="20"/>
      <c r="C23" s="20"/>
      <c r="D23" s="20"/>
      <c r="E23" s="237"/>
      <c r="F23" s="237">
        <v>642</v>
      </c>
      <c r="G23" s="237"/>
      <c r="H23" s="237" t="s">
        <v>235</v>
      </c>
      <c r="I23" s="276">
        <v>15000</v>
      </c>
      <c r="J23" s="276">
        <v>16571.5</v>
      </c>
    </row>
    <row r="24" spans="1:10" ht="13.5" thickBot="1" x14ac:dyDescent="0.25">
      <c r="A24" s="20"/>
      <c r="B24" s="20"/>
      <c r="C24" s="20"/>
      <c r="D24" s="20"/>
      <c r="E24" s="233" t="s">
        <v>12</v>
      </c>
      <c r="F24" s="234"/>
      <c r="G24" s="234"/>
      <c r="H24" s="234"/>
      <c r="I24" s="234"/>
      <c r="J24" s="238"/>
    </row>
    <row r="25" spans="1:10" ht="13.5" thickBot="1" x14ac:dyDescent="0.25">
      <c r="A25" s="20"/>
      <c r="B25" s="20"/>
      <c r="C25" s="20"/>
      <c r="D25" s="20"/>
      <c r="E25" s="239"/>
      <c r="F25" s="239"/>
      <c r="G25" s="239"/>
      <c r="H25" s="239"/>
      <c r="I25" s="239"/>
      <c r="J25" s="239"/>
    </row>
    <row r="26" spans="1:10" ht="13.5" thickBot="1" x14ac:dyDescent="0.25">
      <c r="A26" s="20"/>
      <c r="B26" s="20"/>
      <c r="C26" s="20"/>
      <c r="D26" s="20"/>
      <c r="E26" s="240" t="s">
        <v>13</v>
      </c>
      <c r="F26" s="234"/>
      <c r="G26" s="234"/>
      <c r="H26" s="234"/>
      <c r="I26" s="235">
        <f>I22</f>
        <v>15000</v>
      </c>
      <c r="J26" s="241">
        <f>J22</f>
        <v>16571.5</v>
      </c>
    </row>
    <row r="28" spans="1:10" ht="15.75" x14ac:dyDescent="0.25">
      <c r="A28" s="822" t="s">
        <v>14</v>
      </c>
      <c r="B28" s="822"/>
      <c r="C28" s="822"/>
      <c r="D28" s="822"/>
      <c r="E28" s="822"/>
      <c r="F28" s="822"/>
      <c r="G28" s="822"/>
      <c r="H28" s="822"/>
      <c r="I28" s="822"/>
      <c r="J28" s="822"/>
    </row>
    <row r="29" spans="1:10" ht="15.75" x14ac:dyDescent="0.25">
      <c r="A29" s="232"/>
      <c r="B29" s="232"/>
      <c r="C29" s="232"/>
      <c r="D29" s="232"/>
      <c r="E29" s="242"/>
      <c r="F29" s="242"/>
      <c r="G29" s="242"/>
      <c r="H29" s="242"/>
      <c r="I29" s="242"/>
      <c r="J29" s="242"/>
    </row>
    <row r="30" spans="1:10" ht="22.5" x14ac:dyDescent="0.2">
      <c r="A30" s="20"/>
      <c r="B30" s="20"/>
      <c r="C30" s="20"/>
      <c r="D30" s="20"/>
      <c r="E30" s="825" t="s">
        <v>22</v>
      </c>
      <c r="F30" s="825"/>
      <c r="G30" s="825"/>
      <c r="H30" s="277" t="s">
        <v>15</v>
      </c>
      <c r="I30" s="175" t="s">
        <v>878</v>
      </c>
      <c r="J30" s="29" t="s">
        <v>972</v>
      </c>
    </row>
    <row r="31" spans="1:10" ht="30.75" customHeight="1" x14ac:dyDescent="0.2">
      <c r="A31" s="20"/>
      <c r="B31" s="20"/>
      <c r="C31" s="20"/>
      <c r="D31" s="20"/>
      <c r="E31" s="815" t="s">
        <v>237</v>
      </c>
      <c r="F31" s="816"/>
      <c r="G31" s="817"/>
      <c r="H31" s="211" t="s">
        <v>236</v>
      </c>
      <c r="I31" s="44">
        <v>6</v>
      </c>
      <c r="J31" s="63">
        <v>8</v>
      </c>
    </row>
    <row r="32" spans="1:10" ht="22.5" x14ac:dyDescent="0.2">
      <c r="A32" s="20"/>
      <c r="B32" s="20"/>
      <c r="C32" s="20"/>
      <c r="D32" s="20"/>
      <c r="E32" s="815" t="s">
        <v>238</v>
      </c>
      <c r="F32" s="816"/>
      <c r="G32" s="817"/>
      <c r="H32" s="211" t="s">
        <v>236</v>
      </c>
      <c r="I32" s="44">
        <v>5</v>
      </c>
      <c r="J32" s="63">
        <v>8</v>
      </c>
    </row>
    <row r="33" spans="5:10" ht="33.75" x14ac:dyDescent="0.2">
      <c r="E33" s="815" t="s">
        <v>238</v>
      </c>
      <c r="F33" s="816"/>
      <c r="G33" s="817"/>
      <c r="H33" s="211" t="s">
        <v>765</v>
      </c>
      <c r="I33" s="44">
        <v>1</v>
      </c>
      <c r="J33" s="63">
        <v>0</v>
      </c>
    </row>
    <row r="34" spans="5:10" ht="13.5" thickBot="1" x14ac:dyDescent="0.25">
      <c r="E34" s="6" t="s">
        <v>16</v>
      </c>
    </row>
    <row r="35" spans="5:10" ht="139.5" customHeight="1" thickBot="1" x14ac:dyDescent="0.25">
      <c r="E35" s="811" t="s">
        <v>197</v>
      </c>
      <c r="F35" s="812"/>
      <c r="G35" s="813" t="s">
        <v>1190</v>
      </c>
      <c r="H35" s="813"/>
      <c r="I35" s="813"/>
      <c r="J35" s="814"/>
    </row>
    <row r="36" spans="5:10" ht="33.75" customHeight="1" thickBot="1" x14ac:dyDescent="0.25">
      <c r="E36" s="818" t="s">
        <v>198</v>
      </c>
      <c r="F36" s="819"/>
      <c r="G36" s="820" t="s">
        <v>848</v>
      </c>
      <c r="H36" s="820"/>
      <c r="I36" s="820"/>
      <c r="J36" s="821"/>
    </row>
  </sheetData>
  <mergeCells count="17">
    <mergeCell ref="E31:G31"/>
    <mergeCell ref="E32:G32"/>
    <mergeCell ref="A28:J28"/>
    <mergeCell ref="G14:H14"/>
    <mergeCell ref="G8:J8"/>
    <mergeCell ref="G9:J9"/>
    <mergeCell ref="E30:G30"/>
    <mergeCell ref="A1:J1"/>
    <mergeCell ref="G11:H11"/>
    <mergeCell ref="G12:H12"/>
    <mergeCell ref="G13:H13"/>
    <mergeCell ref="A19:J19"/>
    <mergeCell ref="E35:F35"/>
    <mergeCell ref="G35:J35"/>
    <mergeCell ref="E33:G33"/>
    <mergeCell ref="E36:F36"/>
    <mergeCell ref="G36:J36"/>
  </mergeCells>
  <pageMargins left="0.7" right="0.7" top="0.75" bottom="0.75" header="0.3" footer="0.3"/>
  <pageSetup paperSize="9" scale="89" fitToHeight="0"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B050"/>
    <pageSetUpPr fitToPage="1"/>
  </sheetPr>
  <dimension ref="A2:J42"/>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5</v>
      </c>
      <c r="D5" s="906" t="s">
        <v>630</v>
      </c>
      <c r="E5" s="906"/>
      <c r="F5" s="906"/>
      <c r="G5" s="906"/>
    </row>
    <row r="6" spans="1:7" ht="13.5" thickBot="1" x14ac:dyDescent="0.25">
      <c r="A6" s="73" t="s">
        <v>650</v>
      </c>
      <c r="B6" s="69"/>
      <c r="C6" s="74" t="s">
        <v>344</v>
      </c>
      <c r="D6" s="907" t="s">
        <v>632</v>
      </c>
      <c r="E6" s="907"/>
      <c r="F6" s="907"/>
      <c r="G6" s="907"/>
    </row>
    <row r="7" spans="1:7" ht="13.5" thickBot="1" x14ac:dyDescent="0.25">
      <c r="A7" s="78"/>
      <c r="B7" s="69"/>
      <c r="C7" s="69"/>
      <c r="D7" s="69"/>
      <c r="E7" s="69"/>
      <c r="F7" s="69"/>
    </row>
    <row r="8" spans="1:7" ht="13.5" thickBot="1" x14ac:dyDescent="0.25">
      <c r="A8" s="71" t="s">
        <v>21</v>
      </c>
      <c r="B8" s="69"/>
      <c r="C8" s="79" t="s">
        <v>332</v>
      </c>
      <c r="D8" s="113"/>
      <c r="E8" s="113"/>
      <c r="F8" s="113"/>
      <c r="G8" s="80"/>
    </row>
    <row r="9" spans="1:7" ht="13.5" thickBot="1" x14ac:dyDescent="0.25">
      <c r="A9" s="73" t="s">
        <v>104</v>
      </c>
      <c r="B9" s="69"/>
      <c r="C9" s="980" t="s">
        <v>48</v>
      </c>
      <c r="D9" s="981"/>
      <c r="E9" s="981"/>
      <c r="F9" s="981"/>
      <c r="G9" s="982"/>
    </row>
    <row r="10" spans="1:7" ht="13.5" thickBot="1" x14ac:dyDescent="0.25">
      <c r="A10" s="73" t="s">
        <v>26</v>
      </c>
      <c r="B10" s="69"/>
      <c r="C10" s="909" t="s">
        <v>633</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117.42</v>
      </c>
      <c r="D13" s="899"/>
      <c r="E13" s="69"/>
      <c r="F13" s="69"/>
    </row>
    <row r="14" spans="1:7" ht="13.5" thickBot="1" x14ac:dyDescent="0.25">
      <c r="A14" s="71" t="s">
        <v>20</v>
      </c>
      <c r="B14" s="69"/>
      <c r="C14" s="899">
        <v>117.42</v>
      </c>
      <c r="D14" s="899"/>
      <c r="E14" s="69"/>
      <c r="F14" s="69"/>
    </row>
    <row r="15" spans="1:7" ht="13.5" thickBot="1" x14ac:dyDescent="0.25">
      <c r="A15" s="73" t="s">
        <v>1</v>
      </c>
      <c r="B15" s="69"/>
      <c r="C15" s="899">
        <v>121.623</v>
      </c>
      <c r="D15" s="899"/>
      <c r="E15" s="69"/>
      <c r="F15" s="69"/>
    </row>
    <row r="16" spans="1:7" ht="13.5" thickBot="1" x14ac:dyDescent="0.25">
      <c r="A16" s="82"/>
      <c r="B16" s="69"/>
      <c r="C16" s="83"/>
      <c r="D16" s="83"/>
      <c r="E16" s="84"/>
      <c r="F16" s="84"/>
      <c r="G16" s="85"/>
    </row>
    <row r="17" spans="1:7" ht="13.5" thickBot="1" x14ac:dyDescent="0.25">
      <c r="A17" s="71" t="s">
        <v>18</v>
      </c>
      <c r="B17" s="84"/>
      <c r="C17" s="909" t="s">
        <v>1087</v>
      </c>
      <c r="D17" s="909"/>
      <c r="E17" s="909"/>
      <c r="F17" s="909"/>
      <c r="G17" s="909"/>
    </row>
    <row r="18" spans="1:7" ht="13.5" thickBot="1" x14ac:dyDescent="0.25">
      <c r="A18" s="73" t="s">
        <v>19</v>
      </c>
      <c r="B18" s="69"/>
      <c r="C18" s="79" t="s">
        <v>1084</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42"/>
      <c r="B22" s="88">
        <v>610</v>
      </c>
      <c r="C22" s="87"/>
      <c r="D22" s="88" t="s">
        <v>54</v>
      </c>
      <c r="E22" s="130">
        <v>78100</v>
      </c>
      <c r="F22" s="130">
        <v>83095.740000000005</v>
      </c>
      <c r="G22" s="85"/>
    </row>
    <row r="23" spans="1:7" x14ac:dyDescent="0.2">
      <c r="A23" s="142"/>
      <c r="B23" s="88">
        <v>620</v>
      </c>
      <c r="C23" s="87"/>
      <c r="D23" s="88" t="s">
        <v>57</v>
      </c>
      <c r="E23" s="130">
        <v>27300</v>
      </c>
      <c r="F23" s="130">
        <v>26687.95</v>
      </c>
      <c r="G23" s="85"/>
    </row>
    <row r="24" spans="1:7" x14ac:dyDescent="0.2">
      <c r="A24" s="117"/>
      <c r="B24" s="88">
        <v>630</v>
      </c>
      <c r="C24" s="88"/>
      <c r="D24" s="88" t="s">
        <v>55</v>
      </c>
      <c r="E24" s="130">
        <v>11900</v>
      </c>
      <c r="F24" s="130">
        <v>11042.05</v>
      </c>
    </row>
    <row r="25" spans="1:7" x14ac:dyDescent="0.2">
      <c r="A25" s="343"/>
      <c r="B25" s="176">
        <v>640</v>
      </c>
      <c r="C25" s="176"/>
      <c r="D25" s="176" t="s">
        <v>66</v>
      </c>
      <c r="E25" s="179">
        <v>120</v>
      </c>
      <c r="F25" s="179">
        <v>798.11</v>
      </c>
    </row>
    <row r="26" spans="1:7" ht="13.5" thickBot="1" x14ac:dyDescent="0.25">
      <c r="A26" s="176"/>
      <c r="B26" s="177"/>
      <c r="C26" s="177"/>
      <c r="D26" s="177"/>
      <c r="E26" s="178"/>
      <c r="F26" s="179"/>
    </row>
    <row r="27" spans="1:7" ht="13.5" thickBot="1" x14ac:dyDescent="0.25">
      <c r="A27" s="180" t="s">
        <v>11</v>
      </c>
      <c r="B27" s="181"/>
      <c r="C27" s="181"/>
      <c r="D27" s="181"/>
      <c r="E27" s="182">
        <f>SUM(E22:E26)</f>
        <v>117420</v>
      </c>
      <c r="F27" s="182">
        <f>SUM(F22:F26)</f>
        <v>121623.85</v>
      </c>
    </row>
    <row r="28" spans="1:7" ht="13.5" thickBot="1" x14ac:dyDescent="0.25">
      <c r="A28" s="344"/>
      <c r="B28" s="345"/>
      <c r="C28" s="345"/>
      <c r="D28" s="345"/>
      <c r="E28" s="130"/>
      <c r="F28" s="130"/>
    </row>
    <row r="29" spans="1:7" ht="13.5" thickBot="1" x14ac:dyDescent="0.25">
      <c r="A29" s="266" t="s">
        <v>12</v>
      </c>
      <c r="B29" s="159">
        <v>0</v>
      </c>
      <c r="C29" s="159"/>
      <c r="D29" s="159"/>
      <c r="E29" s="270">
        <f>SUM(E28:E28)</f>
        <v>0</v>
      </c>
      <c r="F29" s="270">
        <f>SUM(F28:F28)</f>
        <v>0</v>
      </c>
    </row>
    <row r="30" spans="1:7" ht="13.5" thickBot="1" x14ac:dyDescent="0.25">
      <c r="A30" s="347" t="s">
        <v>13</v>
      </c>
      <c r="B30" s="348" t="s">
        <v>67</v>
      </c>
      <c r="C30" s="348" t="s">
        <v>67</v>
      </c>
      <c r="D30" s="348" t="s">
        <v>67</v>
      </c>
      <c r="E30" s="349">
        <f>E29+E27</f>
        <v>117420</v>
      </c>
      <c r="F30" s="350">
        <f>F29+F27</f>
        <v>121623.85</v>
      </c>
    </row>
    <row r="31" spans="1:7" ht="7.5" customHeight="1" x14ac:dyDescent="0.2"/>
    <row r="33" spans="1:10" ht="15.75" x14ac:dyDescent="0.25">
      <c r="A33" s="64" t="s">
        <v>14</v>
      </c>
      <c r="B33" s="65"/>
      <c r="C33" s="65"/>
      <c r="D33" s="65"/>
      <c r="E33" s="65"/>
      <c r="F33" s="65"/>
      <c r="G33" s="65"/>
    </row>
    <row r="34" spans="1:10" x14ac:dyDescent="0.2">
      <c r="A34" s="93"/>
    </row>
    <row r="35" spans="1:10" ht="22.5" x14ac:dyDescent="0.2">
      <c r="A35" s="597" t="s">
        <v>22</v>
      </c>
      <c r="B35" s="984" t="s">
        <v>15</v>
      </c>
      <c r="C35" s="984"/>
      <c r="D35" s="1008"/>
      <c r="E35" s="579" t="s">
        <v>878</v>
      </c>
      <c r="F35" s="580" t="s">
        <v>972</v>
      </c>
      <c r="I35" s="69"/>
      <c r="J35" s="69"/>
    </row>
    <row r="36" spans="1:10" ht="42" customHeight="1" x14ac:dyDescent="0.2">
      <c r="A36" s="944" t="s">
        <v>634</v>
      </c>
      <c r="B36" s="1009" t="s">
        <v>635</v>
      </c>
      <c r="C36" s="1009"/>
      <c r="D36" s="1009"/>
      <c r="E36" s="258" t="s">
        <v>264</v>
      </c>
      <c r="F36" s="258" t="s">
        <v>264</v>
      </c>
      <c r="I36" s="190"/>
      <c r="J36" s="191"/>
    </row>
    <row r="37" spans="1:10" ht="42" customHeight="1" x14ac:dyDescent="0.2">
      <c r="A37" s="944"/>
      <c r="B37" s="1009" t="s">
        <v>636</v>
      </c>
      <c r="C37" s="1009"/>
      <c r="D37" s="1009"/>
      <c r="E37" s="258" t="s">
        <v>341</v>
      </c>
      <c r="F37" s="258" t="s">
        <v>341</v>
      </c>
      <c r="I37" s="69"/>
      <c r="J37" s="69"/>
    </row>
    <row r="38" spans="1:10" x14ac:dyDescent="0.2">
      <c r="A38" s="97"/>
      <c r="B38" s="97"/>
      <c r="C38" s="97"/>
      <c r="F38" s="403"/>
    </row>
    <row r="39" spans="1:10" x14ac:dyDescent="0.2">
      <c r="A39" s="98" t="s">
        <v>16</v>
      </c>
      <c r="D39" s="97"/>
      <c r="E39" s="97"/>
      <c r="F39" s="403"/>
    </row>
    <row r="40" spans="1:10" ht="162" customHeight="1" x14ac:dyDescent="0.2">
      <c r="A40" s="404" t="s">
        <v>17</v>
      </c>
      <c r="B40" s="1010" t="s">
        <v>1201</v>
      </c>
      <c r="C40" s="1010"/>
      <c r="D40" s="1010"/>
      <c r="E40" s="1010"/>
      <c r="F40" s="1011"/>
    </row>
    <row r="42" spans="1:10" ht="42" customHeight="1" x14ac:dyDescent="0.2">
      <c r="A42" s="99" t="s">
        <v>29</v>
      </c>
      <c r="B42" s="947"/>
      <c r="C42" s="947"/>
      <c r="D42" s="947"/>
      <c r="E42" s="947"/>
      <c r="F42" s="947"/>
    </row>
  </sheetData>
  <sheetProtection selectLockedCells="1" selectUnlockedCells="1"/>
  <mergeCells count="16">
    <mergeCell ref="B40:F40"/>
    <mergeCell ref="B42:F42"/>
    <mergeCell ref="C13:D13"/>
    <mergeCell ref="C14:D14"/>
    <mergeCell ref="C15:D15"/>
    <mergeCell ref="C17:G17"/>
    <mergeCell ref="A36:A37"/>
    <mergeCell ref="B35:D35"/>
    <mergeCell ref="B36:D36"/>
    <mergeCell ref="B37:D37"/>
    <mergeCell ref="D4:G4"/>
    <mergeCell ref="D5:G5"/>
    <mergeCell ref="D6:G6"/>
    <mergeCell ref="C9:G9"/>
    <mergeCell ref="C10:G10"/>
    <mergeCell ref="C12:D12"/>
  </mergeCells>
  <pageMargins left="0.7" right="0.7" top="0.75" bottom="0.75" header="0.3" footer="0.3"/>
  <pageSetup paperSize="9" scale="76" firstPageNumber="0" fitToHeight="0" orientation="portrait"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00B050"/>
    <pageSetUpPr fitToPage="1"/>
  </sheetPr>
  <dimension ref="A2:J43"/>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5</v>
      </c>
      <c r="D5" s="906" t="s">
        <v>642</v>
      </c>
      <c r="E5" s="906"/>
      <c r="F5" s="906"/>
      <c r="G5" s="906"/>
    </row>
    <row r="6" spans="1:7" ht="13.5" thickBot="1" x14ac:dyDescent="0.25">
      <c r="A6" s="73" t="s">
        <v>650</v>
      </c>
      <c r="B6" s="69"/>
      <c r="C6" s="74" t="s">
        <v>352</v>
      </c>
      <c r="D6" s="907" t="s">
        <v>643</v>
      </c>
      <c r="E6" s="907"/>
      <c r="F6" s="907"/>
      <c r="G6" s="907"/>
    </row>
    <row r="7" spans="1:7" ht="13.5" thickBot="1" x14ac:dyDescent="0.25">
      <c r="A7" s="78"/>
      <c r="B7" s="69"/>
      <c r="C7" s="69"/>
      <c r="D7" s="69"/>
      <c r="E7" s="69"/>
      <c r="F7" s="69"/>
    </row>
    <row r="8" spans="1:7" ht="13.5" thickBot="1" x14ac:dyDescent="0.25">
      <c r="A8" s="71" t="s">
        <v>21</v>
      </c>
      <c r="B8" s="69"/>
      <c r="C8" s="79" t="s">
        <v>332</v>
      </c>
      <c r="D8" s="113"/>
      <c r="E8" s="113"/>
      <c r="F8" s="113"/>
      <c r="G8" s="80"/>
    </row>
    <row r="9" spans="1:7" ht="13.5" thickBot="1" x14ac:dyDescent="0.25">
      <c r="A9" s="73" t="s">
        <v>104</v>
      </c>
      <c r="B9" s="69"/>
      <c r="C9" s="980" t="s">
        <v>48</v>
      </c>
      <c r="D9" s="981"/>
      <c r="E9" s="981"/>
      <c r="F9" s="981"/>
      <c r="G9" s="982"/>
    </row>
    <row r="10" spans="1:7" ht="13.5" thickBot="1" x14ac:dyDescent="0.25">
      <c r="A10" s="73" t="s">
        <v>26</v>
      </c>
      <c r="B10" s="69"/>
      <c r="C10" s="909" t="s">
        <v>333</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4</v>
      </c>
      <c r="D13" s="899"/>
      <c r="E13" s="69"/>
      <c r="F13" s="69"/>
    </row>
    <row r="14" spans="1:7" ht="13.5" thickBot="1" x14ac:dyDescent="0.25">
      <c r="A14" s="71" t="s">
        <v>20</v>
      </c>
      <c r="B14" s="69"/>
      <c r="C14" s="899">
        <v>9</v>
      </c>
      <c r="D14" s="899"/>
      <c r="E14" s="69"/>
      <c r="F14" s="69"/>
    </row>
    <row r="15" spans="1:7" ht="13.5" thickBot="1" x14ac:dyDescent="0.25">
      <c r="A15" s="73" t="s">
        <v>1</v>
      </c>
      <c r="B15" s="69"/>
      <c r="C15" s="899">
        <v>7.431</v>
      </c>
      <c r="D15" s="899"/>
      <c r="E15" s="69"/>
      <c r="F15" s="69"/>
    </row>
    <row r="16" spans="1:7" ht="13.5" thickBot="1" x14ac:dyDescent="0.25">
      <c r="A16" s="82"/>
      <c r="B16" s="69"/>
      <c r="C16" s="83"/>
      <c r="D16" s="83"/>
      <c r="E16" s="84"/>
      <c r="F16" s="84"/>
      <c r="G16" s="85"/>
    </row>
    <row r="17" spans="1:7" ht="13.5" thickBot="1" x14ac:dyDescent="0.25">
      <c r="A17" s="71" t="s">
        <v>18</v>
      </c>
      <c r="B17" s="84"/>
      <c r="C17" s="909" t="s">
        <v>1192</v>
      </c>
      <c r="D17" s="909"/>
      <c r="E17" s="909"/>
      <c r="F17" s="909"/>
      <c r="G17" s="909"/>
    </row>
    <row r="18" spans="1:7" ht="13.5" thickBot="1" x14ac:dyDescent="0.25">
      <c r="A18" s="73" t="s">
        <v>19</v>
      </c>
      <c r="B18" s="69"/>
      <c r="C18" s="79" t="s">
        <v>1084</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17"/>
      <c r="B22" s="88">
        <v>630</v>
      </c>
      <c r="C22" s="88"/>
      <c r="D22" s="88" t="s">
        <v>55</v>
      </c>
      <c r="E22" s="130">
        <v>4000</v>
      </c>
      <c r="F22" s="130">
        <v>1466.88</v>
      </c>
    </row>
    <row r="23" spans="1:7" ht="13.5" thickBot="1" x14ac:dyDescent="0.25">
      <c r="A23" s="176"/>
      <c r="B23" s="177"/>
      <c r="C23" s="177"/>
      <c r="D23" s="177"/>
      <c r="E23" s="178"/>
      <c r="F23" s="179"/>
    </row>
    <row r="24" spans="1:7" ht="13.5" thickBot="1" x14ac:dyDescent="0.25">
      <c r="A24" s="180" t="s">
        <v>11</v>
      </c>
      <c r="B24" s="181"/>
      <c r="C24" s="181"/>
      <c r="D24" s="181"/>
      <c r="E24" s="182">
        <f>SUM(E22:E23)</f>
        <v>4000</v>
      </c>
      <c r="F24" s="182">
        <f>SUM(F22:F23)</f>
        <v>1466.88</v>
      </c>
    </row>
    <row r="25" spans="1:7" x14ac:dyDescent="0.2">
      <c r="A25" s="344"/>
      <c r="B25" s="345">
        <v>713</v>
      </c>
      <c r="C25" s="345"/>
      <c r="D25" s="345" t="s">
        <v>807</v>
      </c>
      <c r="E25" s="130">
        <v>3850</v>
      </c>
      <c r="F25" s="130">
        <v>4819.99</v>
      </c>
    </row>
    <row r="26" spans="1:7" ht="13.5" thickBot="1" x14ac:dyDescent="0.25">
      <c r="A26" s="346"/>
      <c r="B26" s="155">
        <v>719</v>
      </c>
      <c r="C26" s="155"/>
      <c r="D26" s="155" t="s">
        <v>372</v>
      </c>
      <c r="E26" s="179">
        <v>1150</v>
      </c>
      <c r="F26" s="179">
        <v>1145</v>
      </c>
    </row>
    <row r="27" spans="1:7" ht="13.5" thickBot="1" x14ac:dyDescent="0.25">
      <c r="A27" s="266" t="s">
        <v>12</v>
      </c>
      <c r="B27" s="159">
        <v>0</v>
      </c>
      <c r="C27" s="159"/>
      <c r="D27" s="159"/>
      <c r="E27" s="270">
        <f>SUM(E25:E26)</f>
        <v>5000</v>
      </c>
      <c r="F27" s="270">
        <f>SUM(F25:F26)</f>
        <v>5964.99</v>
      </c>
    </row>
    <row r="28" spans="1:7" ht="13.5" thickBot="1" x14ac:dyDescent="0.25">
      <c r="A28" s="347" t="s">
        <v>13</v>
      </c>
      <c r="B28" s="348" t="s">
        <v>67</v>
      </c>
      <c r="C28" s="348" t="s">
        <v>67</v>
      </c>
      <c r="D28" s="348" t="s">
        <v>67</v>
      </c>
      <c r="E28" s="349">
        <f>E27+E24</f>
        <v>9000</v>
      </c>
      <c r="F28" s="350">
        <f>F27+F24</f>
        <v>7431.87</v>
      </c>
    </row>
    <row r="31" spans="1:7" ht="15.75" x14ac:dyDescent="0.25">
      <c r="A31" s="64" t="s">
        <v>14</v>
      </c>
      <c r="B31" s="65"/>
      <c r="C31" s="65"/>
      <c r="D31" s="65"/>
      <c r="E31" s="65"/>
      <c r="F31" s="65"/>
      <c r="G31" s="65"/>
    </row>
    <row r="32" spans="1:7" x14ac:dyDescent="0.2">
      <c r="A32" s="93"/>
    </row>
    <row r="33" spans="1:10" ht="22.5" x14ac:dyDescent="0.2">
      <c r="A33" s="582" t="s">
        <v>22</v>
      </c>
      <c r="B33" s="961" t="s">
        <v>15</v>
      </c>
      <c r="C33" s="961"/>
      <c r="D33" s="961"/>
      <c r="E33" s="175" t="s">
        <v>878</v>
      </c>
      <c r="F33" s="29" t="s">
        <v>972</v>
      </c>
      <c r="I33" s="69"/>
      <c r="J33" s="69"/>
    </row>
    <row r="34" spans="1:10" x14ac:dyDescent="0.2">
      <c r="A34" s="1012" t="s">
        <v>354</v>
      </c>
      <c r="B34" s="1015" t="s">
        <v>486</v>
      </c>
      <c r="C34" s="1016"/>
      <c r="D34" s="1017"/>
      <c r="E34" s="258" t="s">
        <v>264</v>
      </c>
      <c r="F34" s="44">
        <v>8</v>
      </c>
      <c r="I34" s="190"/>
      <c r="J34" s="191"/>
    </row>
    <row r="35" spans="1:10" ht="12.75" customHeight="1" x14ac:dyDescent="0.2">
      <c r="A35" s="1013"/>
      <c r="B35" s="1018" t="s">
        <v>638</v>
      </c>
      <c r="C35" s="1019"/>
      <c r="D35" s="1020"/>
      <c r="E35" s="258" t="s">
        <v>906</v>
      </c>
      <c r="F35" s="44">
        <v>49</v>
      </c>
      <c r="I35" s="190"/>
      <c r="J35" s="191"/>
    </row>
    <row r="36" spans="1:10" x14ac:dyDescent="0.2">
      <c r="A36" s="1013"/>
      <c r="B36" s="1015" t="s">
        <v>639</v>
      </c>
      <c r="C36" s="1016"/>
      <c r="D36" s="1017"/>
      <c r="E36" s="258" t="s">
        <v>808</v>
      </c>
      <c r="F36" s="258" t="s">
        <v>907</v>
      </c>
      <c r="I36" s="190"/>
      <c r="J36" s="191"/>
    </row>
    <row r="37" spans="1:10" x14ac:dyDescent="0.2">
      <c r="A37" s="1013"/>
      <c r="B37" s="1015" t="s">
        <v>485</v>
      </c>
      <c r="C37" s="1016"/>
      <c r="D37" s="1017"/>
      <c r="E37" s="258" t="s">
        <v>794</v>
      </c>
      <c r="F37" s="44">
        <v>12</v>
      </c>
      <c r="I37" s="69"/>
      <c r="J37" s="69"/>
    </row>
    <row r="38" spans="1:10" x14ac:dyDescent="0.2">
      <c r="A38" s="1014"/>
      <c r="B38" s="1021" t="s">
        <v>353</v>
      </c>
      <c r="C38" s="1022"/>
      <c r="D38" s="1023"/>
      <c r="E38" s="207">
        <v>0.3</v>
      </c>
      <c r="F38" s="207">
        <v>0.26</v>
      </c>
    </row>
    <row r="39" spans="1:10" x14ac:dyDescent="0.2">
      <c r="A39" s="97"/>
      <c r="B39" s="97"/>
      <c r="C39" s="97"/>
    </row>
    <row r="40" spans="1:10" x14ac:dyDescent="0.2">
      <c r="A40" s="98" t="s">
        <v>16</v>
      </c>
      <c r="D40" s="97"/>
      <c r="E40" s="97"/>
      <c r="F40" s="97"/>
    </row>
    <row r="41" spans="1:10" ht="80.25" customHeight="1" x14ac:dyDescent="0.2">
      <c r="A41" s="99" t="s">
        <v>17</v>
      </c>
      <c r="B41" s="947" t="s">
        <v>1193</v>
      </c>
      <c r="C41" s="947"/>
      <c r="D41" s="947"/>
      <c r="E41" s="947"/>
      <c r="F41" s="947"/>
    </row>
    <row r="43" spans="1:10" ht="38.25" customHeight="1" x14ac:dyDescent="0.2">
      <c r="A43" s="99" t="s">
        <v>29</v>
      </c>
      <c r="B43" s="947" t="s">
        <v>908</v>
      </c>
      <c r="C43" s="947"/>
      <c r="D43" s="947"/>
      <c r="E43" s="947"/>
      <c r="F43" s="947"/>
    </row>
  </sheetData>
  <sheetProtection selectLockedCells="1" selectUnlockedCells="1"/>
  <mergeCells count="19">
    <mergeCell ref="C12:D12"/>
    <mergeCell ref="D4:G4"/>
    <mergeCell ref="D5:G5"/>
    <mergeCell ref="D6:G6"/>
    <mergeCell ref="C9:G9"/>
    <mergeCell ref="C10:G10"/>
    <mergeCell ref="A34:A38"/>
    <mergeCell ref="B41:F41"/>
    <mergeCell ref="B43:F43"/>
    <mergeCell ref="C13:D13"/>
    <mergeCell ref="C14:D14"/>
    <mergeCell ref="C15:D15"/>
    <mergeCell ref="C17:G17"/>
    <mergeCell ref="B33:D33"/>
    <mergeCell ref="B34:D34"/>
    <mergeCell ref="B35:D35"/>
    <mergeCell ref="B36:D36"/>
    <mergeCell ref="B37:D37"/>
    <mergeCell ref="B38:D38"/>
  </mergeCells>
  <pageMargins left="0.7" right="0.7" top="0.75" bottom="0.75" header="0.3" footer="0.3"/>
  <pageSetup paperSize="9" scale="76" firstPageNumber="0" fitToHeight="0" orientation="portrait"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B050"/>
    <pageSetUpPr fitToPage="1"/>
  </sheetPr>
  <dimension ref="A1:G38"/>
  <sheetViews>
    <sheetView workbookViewId="0">
      <selection activeCell="F35" sqref="F35"/>
    </sheetView>
  </sheetViews>
  <sheetFormatPr defaultRowHeight="12.75" x14ac:dyDescent="0.2"/>
  <cols>
    <col min="1" max="1" width="22.28515625" customWidth="1"/>
    <col min="4" max="4" width="17.28515625" customWidth="1"/>
    <col min="5" max="5" width="14.85546875" customWidth="1"/>
    <col min="6" max="6" width="15.7109375" customWidth="1"/>
  </cols>
  <sheetData>
    <row r="1" spans="1:7" ht="15.75" x14ac:dyDescent="0.25">
      <c r="A1" s="13" t="s">
        <v>4</v>
      </c>
      <c r="B1" s="13"/>
      <c r="C1" s="14"/>
      <c r="D1" s="14"/>
      <c r="E1" s="14"/>
      <c r="F1" s="14"/>
      <c r="G1" s="14"/>
    </row>
    <row r="2" spans="1:7" ht="9" customHeight="1" thickBot="1" x14ac:dyDescent="0.3">
      <c r="A2" s="5"/>
      <c r="B2" s="2"/>
    </row>
    <row r="3" spans="1:7" ht="13.5" thickBot="1" x14ac:dyDescent="0.25">
      <c r="A3" s="3"/>
      <c r="B3" s="3"/>
      <c r="C3" s="17" t="s">
        <v>24</v>
      </c>
      <c r="D3" s="794" t="s">
        <v>3</v>
      </c>
      <c r="E3" s="939"/>
      <c r="F3" s="939"/>
      <c r="G3" s="1024"/>
    </row>
    <row r="4" spans="1:7" ht="13.5" thickBot="1" x14ac:dyDescent="0.25">
      <c r="A4" s="15" t="s">
        <v>0</v>
      </c>
      <c r="B4" s="3"/>
      <c r="C4" s="35">
        <v>5</v>
      </c>
      <c r="D4" s="940" t="s">
        <v>630</v>
      </c>
      <c r="E4" s="941"/>
      <c r="F4" s="941"/>
      <c r="G4" s="975"/>
    </row>
    <row r="5" spans="1:7" ht="13.5" thickBot="1" x14ac:dyDescent="0.25">
      <c r="A5" s="73" t="s">
        <v>650</v>
      </c>
      <c r="B5" s="3"/>
      <c r="C5" s="42" t="s">
        <v>349</v>
      </c>
      <c r="D5" s="36" t="s">
        <v>355</v>
      </c>
      <c r="E5" s="37"/>
      <c r="F5" s="37"/>
      <c r="G5" s="38"/>
    </row>
    <row r="6" spans="1:7" ht="13.5" thickBot="1" x14ac:dyDescent="0.25">
      <c r="A6" s="4"/>
      <c r="B6" s="3"/>
      <c r="C6" s="3"/>
      <c r="D6" s="3"/>
      <c r="E6" s="3"/>
      <c r="F6" s="3"/>
    </row>
    <row r="7" spans="1:7" ht="13.5" thickBot="1" x14ac:dyDescent="0.25">
      <c r="A7" s="15" t="s">
        <v>21</v>
      </c>
      <c r="B7" s="3"/>
      <c r="C7" s="791" t="s">
        <v>356</v>
      </c>
      <c r="D7" s="792"/>
      <c r="E7" s="792"/>
      <c r="F7" s="792"/>
      <c r="G7" s="793"/>
    </row>
    <row r="8" spans="1:7" ht="13.5" thickBot="1" x14ac:dyDescent="0.25">
      <c r="A8" s="16" t="s">
        <v>196</v>
      </c>
      <c r="B8" s="3"/>
      <c r="C8" s="9" t="s">
        <v>48</v>
      </c>
      <c r="D8" s="8"/>
      <c r="E8" s="8"/>
      <c r="F8" s="8"/>
      <c r="G8" s="53"/>
    </row>
    <row r="9" spans="1:7" ht="13.5" thickBot="1" x14ac:dyDescent="0.25">
      <c r="A9" s="16" t="s">
        <v>26</v>
      </c>
      <c r="B9" s="3"/>
      <c r="C9" s="791" t="s">
        <v>876</v>
      </c>
      <c r="D9" s="792"/>
      <c r="E9" s="792"/>
      <c r="F9" s="792"/>
      <c r="G9" s="793"/>
    </row>
    <row r="10" spans="1:7" ht="13.5" thickBot="1" x14ac:dyDescent="0.25">
      <c r="A10" s="4"/>
      <c r="B10" s="3"/>
      <c r="C10" s="3"/>
      <c r="D10" s="3"/>
      <c r="E10" s="3"/>
      <c r="F10" s="3"/>
    </row>
    <row r="11" spans="1:7" ht="13.5" thickBot="1" x14ac:dyDescent="0.25">
      <c r="A11" s="4"/>
      <c r="B11" s="3"/>
      <c r="C11" s="794" t="s">
        <v>28</v>
      </c>
      <c r="D11" s="795"/>
      <c r="E11" s="3"/>
      <c r="F11" s="3"/>
    </row>
    <row r="12" spans="1:7" ht="13.5" thickBot="1" x14ac:dyDescent="0.25">
      <c r="A12" s="18" t="s">
        <v>2</v>
      </c>
      <c r="B12" s="3"/>
      <c r="C12" s="796">
        <v>1.4</v>
      </c>
      <c r="D12" s="797"/>
      <c r="E12" s="3"/>
      <c r="F12" s="3"/>
    </row>
    <row r="13" spans="1:7" ht="13.5" thickBot="1" x14ac:dyDescent="0.25">
      <c r="A13" s="15" t="s">
        <v>20</v>
      </c>
      <c r="B13" s="3"/>
      <c r="C13" s="796">
        <v>24.100999999999999</v>
      </c>
      <c r="D13" s="797"/>
      <c r="E13" s="3"/>
      <c r="F13" s="3"/>
    </row>
    <row r="14" spans="1:7" ht="13.5" thickBot="1" x14ac:dyDescent="0.25">
      <c r="A14" s="16" t="s">
        <v>1</v>
      </c>
      <c r="B14" s="3"/>
      <c r="C14" s="796">
        <v>23.33</v>
      </c>
      <c r="D14" s="797"/>
      <c r="E14" s="3"/>
      <c r="F14" s="3"/>
    </row>
    <row r="15" spans="1:7" ht="13.5" thickBot="1" x14ac:dyDescent="0.25">
      <c r="A15" s="10"/>
      <c r="B15" s="3"/>
      <c r="C15" s="12"/>
      <c r="D15" s="12"/>
      <c r="E15" s="11"/>
      <c r="F15" s="11"/>
      <c r="G15" s="7"/>
    </row>
    <row r="16" spans="1:7" ht="13.5" thickBot="1" x14ac:dyDescent="0.25">
      <c r="A16" s="15" t="s">
        <v>18</v>
      </c>
      <c r="B16" s="11"/>
      <c r="C16" s="791" t="s">
        <v>1145</v>
      </c>
      <c r="D16" s="792"/>
      <c r="E16" s="792"/>
      <c r="F16" s="792"/>
      <c r="G16" s="793"/>
    </row>
    <row r="17" spans="1:7" ht="13.5" thickBot="1" x14ac:dyDescent="0.25">
      <c r="A17" s="16" t="s">
        <v>19</v>
      </c>
      <c r="B17" s="3"/>
      <c r="C17" s="791" t="s">
        <v>1146</v>
      </c>
      <c r="D17" s="792"/>
      <c r="E17" s="792"/>
      <c r="F17" s="792"/>
      <c r="G17" s="793"/>
    </row>
    <row r="18" spans="1:7" x14ac:dyDescent="0.2">
      <c r="B18" s="3"/>
    </row>
    <row r="19" spans="1:7" ht="15.75" x14ac:dyDescent="0.25">
      <c r="A19" s="13" t="s">
        <v>5</v>
      </c>
      <c r="B19" s="13"/>
      <c r="C19" s="14"/>
      <c r="D19" s="14"/>
      <c r="E19" s="14"/>
      <c r="F19" s="14"/>
      <c r="G19" s="14"/>
    </row>
    <row r="20" spans="1:7" ht="15.75" x14ac:dyDescent="0.25">
      <c r="A20" s="5"/>
      <c r="C20" s="7"/>
      <c r="D20" s="7"/>
      <c r="E20" s="7"/>
      <c r="F20" s="7"/>
      <c r="G20" s="7"/>
    </row>
    <row r="21" spans="1:7" x14ac:dyDescent="0.2">
      <c r="A21" s="28" t="s">
        <v>23</v>
      </c>
      <c r="B21" s="21" t="s">
        <v>6</v>
      </c>
      <c r="C21" s="21" t="s">
        <v>7</v>
      </c>
      <c r="D21" s="21" t="s">
        <v>8</v>
      </c>
      <c r="E21" s="21" t="s">
        <v>9</v>
      </c>
      <c r="F21" s="21" t="s">
        <v>10</v>
      </c>
      <c r="G21" s="7"/>
    </row>
    <row r="22" spans="1:7" x14ac:dyDescent="0.2">
      <c r="A22" s="21"/>
      <c r="B22" s="340">
        <v>630</v>
      </c>
      <c r="C22" s="137"/>
      <c r="D22" s="138" t="s">
        <v>55</v>
      </c>
      <c r="E22" s="55">
        <v>23908</v>
      </c>
      <c r="F22" s="55">
        <v>23134.52</v>
      </c>
      <c r="G22" s="7"/>
    </row>
    <row r="23" spans="1:7" ht="13.5" thickBot="1" x14ac:dyDescent="0.25">
      <c r="A23" s="22"/>
      <c r="B23" s="22">
        <v>620</v>
      </c>
      <c r="C23" s="22"/>
      <c r="D23" s="206" t="s">
        <v>57</v>
      </c>
      <c r="E23" s="55">
        <v>193</v>
      </c>
      <c r="F23" s="55">
        <v>195.54</v>
      </c>
    </row>
    <row r="24" spans="1:7" ht="13.5" thickBot="1" x14ac:dyDescent="0.25">
      <c r="A24" s="23" t="s">
        <v>11</v>
      </c>
      <c r="B24" s="24"/>
      <c r="C24" s="24"/>
      <c r="D24" s="24"/>
      <c r="E24" s="60">
        <f>E23+E22</f>
        <v>24101</v>
      </c>
      <c r="F24" s="60">
        <f>SUM(F22:F23)</f>
        <v>23330.06</v>
      </c>
    </row>
    <row r="25" spans="1:7" ht="13.5" thickBot="1" x14ac:dyDescent="0.25">
      <c r="A25" s="23" t="s">
        <v>12</v>
      </c>
      <c r="B25" s="24"/>
      <c r="C25" s="24"/>
      <c r="D25" s="24"/>
      <c r="E25" s="252"/>
      <c r="F25" s="253"/>
    </row>
    <row r="26" spans="1:7" ht="13.5" thickBot="1" x14ac:dyDescent="0.25">
      <c r="A26" s="26" t="s">
        <v>13</v>
      </c>
      <c r="B26" s="24"/>
      <c r="C26" s="24"/>
      <c r="D26" s="24"/>
      <c r="E26" s="58">
        <f>E24</f>
        <v>24101</v>
      </c>
      <c r="F26" s="59">
        <f>F24</f>
        <v>23330.06</v>
      </c>
    </row>
    <row r="28" spans="1:7" ht="15.75" x14ac:dyDescent="0.25">
      <c r="A28" s="13" t="s">
        <v>14</v>
      </c>
      <c r="B28" s="14"/>
      <c r="C28" s="14"/>
      <c r="D28" s="14"/>
      <c r="E28" s="14"/>
      <c r="F28" s="14"/>
      <c r="G28" s="14"/>
    </row>
    <row r="29" spans="1:7" x14ac:dyDescent="0.2">
      <c r="A29" s="1"/>
    </row>
    <row r="30" spans="1:7" ht="33.75" x14ac:dyDescent="0.2">
      <c r="A30" s="825" t="s">
        <v>22</v>
      </c>
      <c r="B30" s="825"/>
      <c r="C30" s="825"/>
      <c r="D30" s="175" t="s">
        <v>15</v>
      </c>
      <c r="E30" s="175" t="s">
        <v>878</v>
      </c>
      <c r="F30" s="175" t="s">
        <v>972</v>
      </c>
    </row>
    <row r="31" spans="1:7" ht="30.75" customHeight="1" x14ac:dyDescent="0.2">
      <c r="A31" s="807" t="s">
        <v>357</v>
      </c>
      <c r="B31" s="807"/>
      <c r="C31" s="807"/>
      <c r="D31" s="352" t="s">
        <v>358</v>
      </c>
      <c r="E31" s="353" t="s">
        <v>33</v>
      </c>
      <c r="F31" s="598" t="s">
        <v>33</v>
      </c>
    </row>
    <row r="32" spans="1:7" ht="27.75" customHeight="1" x14ac:dyDescent="0.2">
      <c r="A32" s="807" t="s">
        <v>359</v>
      </c>
      <c r="B32" s="807"/>
      <c r="C32" s="807"/>
      <c r="D32" s="352" t="s">
        <v>360</v>
      </c>
      <c r="E32" s="353" t="s">
        <v>361</v>
      </c>
      <c r="F32" s="353" t="s">
        <v>361</v>
      </c>
    </row>
    <row r="33" spans="1:7" ht="95.25" customHeight="1" x14ac:dyDescent="0.2">
      <c r="A33" s="807" t="s">
        <v>640</v>
      </c>
      <c r="B33" s="807"/>
      <c r="C33" s="807"/>
      <c r="D33" s="352" t="s">
        <v>641</v>
      </c>
      <c r="E33" s="353" t="s">
        <v>33</v>
      </c>
      <c r="F33" s="598" t="s">
        <v>33</v>
      </c>
    </row>
    <row r="34" spans="1:7" x14ac:dyDescent="0.2">
      <c r="E34" s="20"/>
      <c r="F34" s="20"/>
      <c r="G34" s="20"/>
    </row>
    <row r="35" spans="1:7" x14ac:dyDescent="0.2">
      <c r="A35" s="6" t="s">
        <v>16</v>
      </c>
    </row>
    <row r="36" spans="1:7" ht="96" x14ac:dyDescent="0.2">
      <c r="A36" s="34" t="s">
        <v>17</v>
      </c>
      <c r="B36" s="798" t="s">
        <v>1147</v>
      </c>
      <c r="C36" s="799"/>
      <c r="D36" s="799"/>
      <c r="E36" s="799"/>
      <c r="F36" s="800"/>
    </row>
    <row r="38" spans="1:7" ht="32.25" customHeight="1" x14ac:dyDescent="0.2">
      <c r="A38" s="34" t="s">
        <v>29</v>
      </c>
      <c r="B38" s="798"/>
      <c r="C38" s="799"/>
      <c r="D38" s="799"/>
      <c r="E38" s="799"/>
      <c r="F38" s="800"/>
    </row>
  </sheetData>
  <mergeCells count="16">
    <mergeCell ref="C12:D12"/>
    <mergeCell ref="D3:G3"/>
    <mergeCell ref="D4:G4"/>
    <mergeCell ref="C7:G7"/>
    <mergeCell ref="C9:G9"/>
    <mergeCell ref="C11:D11"/>
    <mergeCell ref="A32:C32"/>
    <mergeCell ref="B36:F36"/>
    <mergeCell ref="B38:F38"/>
    <mergeCell ref="C13:D13"/>
    <mergeCell ref="C14:D14"/>
    <mergeCell ref="C16:G16"/>
    <mergeCell ref="C17:G17"/>
    <mergeCell ref="A30:C30"/>
    <mergeCell ref="A31:C31"/>
    <mergeCell ref="A33:C33"/>
  </mergeCells>
  <pageMargins left="0.7" right="0.7" top="0.75" bottom="0.75" header="0.3" footer="0.3"/>
  <pageSetup paperSize="9" scale="91" fitToHeight="0" orientation="portrait" verticalDpi="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00B050"/>
    <pageSetUpPr fitToPage="1"/>
  </sheetPr>
  <dimension ref="A2:J40"/>
  <sheetViews>
    <sheetView topLeftCell="B1" workbookViewId="0">
      <selection activeCell="F35" sqref="F35"/>
    </sheetView>
  </sheetViews>
  <sheetFormatPr defaultColWidth="9.140625" defaultRowHeight="12.75" x14ac:dyDescent="0.2"/>
  <cols>
    <col min="1" max="1" width="32.140625" style="66" customWidth="1"/>
    <col min="2" max="2" width="8.140625" style="66" customWidth="1"/>
    <col min="3" max="3" width="8.5703125" style="66" customWidth="1"/>
    <col min="4" max="4" width="24.5703125"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5</v>
      </c>
      <c r="D5" s="906" t="s">
        <v>630</v>
      </c>
      <c r="E5" s="906"/>
      <c r="F5" s="906"/>
      <c r="G5" s="906"/>
    </row>
    <row r="6" spans="1:7" ht="13.5" thickBot="1" x14ac:dyDescent="0.25">
      <c r="A6" s="73" t="s">
        <v>650</v>
      </c>
      <c r="B6" s="69"/>
      <c r="C6" s="74" t="s">
        <v>351</v>
      </c>
      <c r="D6" s="907" t="s">
        <v>593</v>
      </c>
      <c r="E6" s="907"/>
      <c r="F6" s="907"/>
      <c r="G6" s="9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104</v>
      </c>
      <c r="B9" s="69"/>
      <c r="C9" s="980" t="s">
        <v>48</v>
      </c>
      <c r="D9" s="981"/>
      <c r="E9" s="981"/>
      <c r="F9" s="981"/>
      <c r="G9" s="982"/>
    </row>
    <row r="10" spans="1:7" ht="13.5" thickBot="1" x14ac:dyDescent="0.25">
      <c r="A10" s="73" t="s">
        <v>26</v>
      </c>
      <c r="B10" s="69"/>
      <c r="C10" s="909" t="s">
        <v>65</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5</v>
      </c>
      <c r="D13" s="899"/>
      <c r="E13" s="69"/>
      <c r="F13" s="69"/>
    </row>
    <row r="14" spans="1:7" ht="13.5" thickBot="1" x14ac:dyDescent="0.25">
      <c r="A14" s="71" t="s">
        <v>20</v>
      </c>
      <c r="B14" s="69"/>
      <c r="C14" s="899">
        <v>7</v>
      </c>
      <c r="D14" s="899"/>
      <c r="E14" s="69"/>
      <c r="F14" s="69"/>
    </row>
    <row r="15" spans="1:7" ht="13.5" thickBot="1" x14ac:dyDescent="0.25">
      <c r="A15" s="73" t="s">
        <v>1</v>
      </c>
      <c r="B15" s="69"/>
      <c r="C15" s="899">
        <v>6.5839999999999996</v>
      </c>
      <c r="D15" s="899"/>
      <c r="E15" s="69"/>
      <c r="F15" s="69"/>
    </row>
    <row r="16" spans="1:7" ht="13.5" thickBot="1" x14ac:dyDescent="0.25">
      <c r="A16" s="82"/>
      <c r="B16" s="69"/>
      <c r="C16" s="83"/>
      <c r="D16" s="83"/>
      <c r="E16" s="84"/>
      <c r="F16" s="84"/>
      <c r="G16" s="85"/>
    </row>
    <row r="17" spans="1:10" ht="13.5" thickBot="1" x14ac:dyDescent="0.25">
      <c r="A17" s="71" t="s">
        <v>18</v>
      </c>
      <c r="B17" s="84"/>
      <c r="C17" s="909" t="s">
        <v>1069</v>
      </c>
      <c r="D17" s="909"/>
      <c r="E17" s="909"/>
      <c r="F17" s="909"/>
      <c r="G17" s="909"/>
    </row>
    <row r="18" spans="1:10" ht="13.5" thickBot="1" x14ac:dyDescent="0.25">
      <c r="A18" s="73" t="s">
        <v>19</v>
      </c>
      <c r="B18" s="69"/>
      <c r="C18" s="79" t="s">
        <v>1084</v>
      </c>
      <c r="D18" s="113"/>
      <c r="E18" s="113"/>
      <c r="F18" s="113"/>
      <c r="G18" s="80"/>
    </row>
    <row r="19" spans="1:10" x14ac:dyDescent="0.2">
      <c r="B19" s="69"/>
    </row>
    <row r="20" spans="1:10" ht="15.75" x14ac:dyDescent="0.25">
      <c r="A20" s="64" t="s">
        <v>5</v>
      </c>
      <c r="B20" s="64"/>
      <c r="C20" s="65"/>
      <c r="D20" s="65"/>
      <c r="E20" s="65"/>
      <c r="F20" s="65"/>
      <c r="G20" s="65"/>
    </row>
    <row r="21" spans="1:10" x14ac:dyDescent="0.2">
      <c r="A21" s="86" t="s">
        <v>23</v>
      </c>
      <c r="B21" s="87" t="s">
        <v>6</v>
      </c>
      <c r="C21" s="87" t="s">
        <v>7</v>
      </c>
      <c r="D21" s="87" t="s">
        <v>8</v>
      </c>
      <c r="E21" s="87" t="s">
        <v>9</v>
      </c>
      <c r="F21" s="87" t="s">
        <v>10</v>
      </c>
      <c r="G21" s="85"/>
    </row>
    <row r="22" spans="1:10" x14ac:dyDescent="0.2">
      <c r="A22" s="117"/>
      <c r="B22" s="88">
        <v>620</v>
      </c>
      <c r="C22" s="88"/>
      <c r="D22" s="88" t="s">
        <v>57</v>
      </c>
      <c r="E22" s="130">
        <v>0</v>
      </c>
      <c r="F22" s="130">
        <v>58.51</v>
      </c>
    </row>
    <row r="23" spans="1:10" ht="13.5" thickBot="1" x14ac:dyDescent="0.25">
      <c r="A23" s="176"/>
      <c r="B23" s="88">
        <v>630</v>
      </c>
      <c r="C23" s="88"/>
      <c r="D23" s="88" t="s">
        <v>55</v>
      </c>
      <c r="E23" s="130">
        <v>7000</v>
      </c>
      <c r="F23" s="130">
        <v>6526.09</v>
      </c>
    </row>
    <row r="24" spans="1:10" ht="13.5" thickBot="1" x14ac:dyDescent="0.25">
      <c r="A24" s="180" t="s">
        <v>11</v>
      </c>
      <c r="B24" s="181"/>
      <c r="C24" s="181"/>
      <c r="D24" s="181"/>
      <c r="E24" s="182">
        <f>SUM(E22:E23)</f>
        <v>7000</v>
      </c>
      <c r="F24" s="183">
        <f>SUM(F22:F23)</f>
        <v>6584.6</v>
      </c>
    </row>
    <row r="25" spans="1:10" ht="13.5" thickBot="1" x14ac:dyDescent="0.25">
      <c r="A25" s="184"/>
      <c r="B25" s="120"/>
      <c r="C25" s="120"/>
      <c r="D25" s="120"/>
      <c r="E25" s="577"/>
      <c r="F25" s="130"/>
    </row>
    <row r="26" spans="1:10" ht="13.5" thickBot="1" x14ac:dyDescent="0.25">
      <c r="A26" s="184" t="s">
        <v>12</v>
      </c>
      <c r="B26" s="120">
        <v>0</v>
      </c>
      <c r="C26" s="120"/>
      <c r="D26" s="120"/>
      <c r="E26" s="183">
        <f>E25</f>
        <v>0</v>
      </c>
      <c r="F26" s="183">
        <f>F25</f>
        <v>0</v>
      </c>
    </row>
    <row r="27" spans="1:10" ht="13.5" thickBot="1" x14ac:dyDescent="0.25">
      <c r="A27" s="185" t="s">
        <v>13</v>
      </c>
      <c r="B27" s="186" t="s">
        <v>67</v>
      </c>
      <c r="C27" s="186" t="s">
        <v>67</v>
      </c>
      <c r="D27" s="186" t="s">
        <v>67</v>
      </c>
      <c r="E27" s="187">
        <f>E26+E24</f>
        <v>7000</v>
      </c>
      <c r="F27" s="188">
        <f>F26+F24</f>
        <v>6584.6</v>
      </c>
    </row>
    <row r="30" spans="1:10" ht="15.75" x14ac:dyDescent="0.25">
      <c r="A30" s="64" t="s">
        <v>14</v>
      </c>
      <c r="B30" s="65"/>
      <c r="C30" s="65"/>
      <c r="D30" s="65"/>
      <c r="E30" s="65"/>
      <c r="F30" s="65"/>
      <c r="G30" s="65"/>
    </row>
    <row r="31" spans="1:10" x14ac:dyDescent="0.2">
      <c r="A31" s="93"/>
    </row>
    <row r="32" spans="1:10" ht="22.5" x14ac:dyDescent="0.2">
      <c r="A32" s="983" t="s">
        <v>22</v>
      </c>
      <c r="B32" s="984"/>
      <c r="C32" s="985"/>
      <c r="D32" s="173" t="s">
        <v>15</v>
      </c>
      <c r="E32" s="175" t="s">
        <v>878</v>
      </c>
      <c r="F32" s="29" t="s">
        <v>972</v>
      </c>
      <c r="I32" s="69"/>
      <c r="J32" s="69"/>
    </row>
    <row r="33" spans="1:10" ht="22.5" x14ac:dyDescent="0.2">
      <c r="A33" s="944" t="s">
        <v>116</v>
      </c>
      <c r="B33" s="944"/>
      <c r="C33" s="944"/>
      <c r="D33" s="189" t="s">
        <v>117</v>
      </c>
      <c r="E33" s="169">
        <v>1</v>
      </c>
      <c r="F33" s="169">
        <v>0</v>
      </c>
      <c r="I33" s="190"/>
      <c r="J33" s="191"/>
    </row>
    <row r="34" spans="1:10" x14ac:dyDescent="0.2">
      <c r="A34" s="944"/>
      <c r="B34" s="944"/>
      <c r="C34" s="944"/>
      <c r="D34" s="189" t="s">
        <v>118</v>
      </c>
      <c r="E34" s="169">
        <v>12</v>
      </c>
      <c r="F34" s="169">
        <v>0</v>
      </c>
      <c r="I34" s="69"/>
      <c r="J34" s="69"/>
    </row>
    <row r="35" spans="1:10" ht="22.5" x14ac:dyDescent="0.2">
      <c r="A35" s="944"/>
      <c r="B35" s="944"/>
      <c r="C35" s="944"/>
      <c r="D35" s="189" t="s">
        <v>594</v>
      </c>
      <c r="E35" s="169">
        <v>2</v>
      </c>
      <c r="F35" s="169">
        <v>4</v>
      </c>
    </row>
    <row r="36" spans="1:10" x14ac:dyDescent="0.2">
      <c r="A36" s="97"/>
      <c r="B36" s="97"/>
      <c r="C36" s="97"/>
    </row>
    <row r="37" spans="1:10" x14ac:dyDescent="0.2">
      <c r="A37" s="98" t="s">
        <v>16</v>
      </c>
      <c r="D37" s="97"/>
      <c r="E37" s="97"/>
      <c r="F37" s="97"/>
    </row>
    <row r="38" spans="1:10" ht="80.25" customHeight="1" x14ac:dyDescent="0.2">
      <c r="A38" s="99" t="s">
        <v>17</v>
      </c>
      <c r="B38" s="947" t="s">
        <v>1144</v>
      </c>
      <c r="C38" s="947"/>
      <c r="D38" s="947"/>
      <c r="E38" s="947"/>
      <c r="F38" s="947"/>
    </row>
    <row r="40" spans="1:10" ht="24" x14ac:dyDescent="0.2">
      <c r="A40" s="99" t="s">
        <v>29</v>
      </c>
      <c r="B40" s="948"/>
      <c r="C40" s="948"/>
      <c r="D40" s="948"/>
      <c r="E40" s="948"/>
      <c r="F40" s="948"/>
    </row>
  </sheetData>
  <sheetProtection selectLockedCells="1" selectUnlockedCells="1"/>
  <mergeCells count="14">
    <mergeCell ref="C12:D12"/>
    <mergeCell ref="B38:F38"/>
    <mergeCell ref="B40:F40"/>
    <mergeCell ref="C13:D13"/>
    <mergeCell ref="C14:D14"/>
    <mergeCell ref="C15:D15"/>
    <mergeCell ref="C17:G17"/>
    <mergeCell ref="A32:C32"/>
    <mergeCell ref="A33:C35"/>
    <mergeCell ref="D4:G4"/>
    <mergeCell ref="D5:G5"/>
    <mergeCell ref="D6:G6"/>
    <mergeCell ref="C9:G9"/>
    <mergeCell ref="C10:G10"/>
  </mergeCells>
  <pageMargins left="0.7" right="0.7" top="0.75" bottom="0.75" header="0.3" footer="0.3"/>
  <pageSetup paperSize="9" scale="75" firstPageNumber="0" fitToHeight="0" orientation="portrait"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00B050"/>
    <pageSetUpPr fitToPage="1"/>
  </sheetPr>
  <dimension ref="A1:H103"/>
  <sheetViews>
    <sheetView showGridLines="0" zoomScale="130" zoomScaleNormal="130" workbookViewId="0">
      <selection activeCell="F35" sqref="F35"/>
    </sheetView>
  </sheetViews>
  <sheetFormatPr defaultRowHeight="12.75" x14ac:dyDescent="0.2"/>
  <cols>
    <col min="1" max="1" width="23.28515625" customWidth="1"/>
    <col min="2" max="2" width="7"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6</v>
      </c>
      <c r="D4" s="50" t="s">
        <v>383</v>
      </c>
      <c r="E4" s="51"/>
      <c r="F4" s="52"/>
    </row>
    <row r="5" spans="1:8" ht="13.5" thickBot="1" x14ac:dyDescent="0.25">
      <c r="A5" s="73" t="s">
        <v>650</v>
      </c>
      <c r="B5" s="3"/>
      <c r="C5" s="42" t="s">
        <v>649</v>
      </c>
      <c r="D5" s="36" t="s">
        <v>398</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91" t="s">
        <v>48</v>
      </c>
      <c r="D8" s="792"/>
      <c r="E8" s="792"/>
      <c r="F8" s="793"/>
    </row>
    <row r="9" spans="1:8" ht="13.5" thickBot="1" x14ac:dyDescent="0.25">
      <c r="A9" s="16" t="s">
        <v>26</v>
      </c>
      <c r="B9" s="3"/>
      <c r="C9" s="791" t="s">
        <v>917</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837.83500000000004</v>
      </c>
      <c r="D12" s="797"/>
      <c r="E12" s="3"/>
      <c r="F12" s="3"/>
    </row>
    <row r="13" spans="1:8" ht="13.5" thickBot="1" x14ac:dyDescent="0.25">
      <c r="A13" s="15" t="s">
        <v>20</v>
      </c>
      <c r="B13" s="3"/>
      <c r="C13" s="796">
        <v>782.35699999999997</v>
      </c>
      <c r="D13" s="797"/>
      <c r="E13" s="3"/>
      <c r="F13" s="3"/>
    </row>
    <row r="14" spans="1:8" ht="13.5" thickBot="1" x14ac:dyDescent="0.25">
      <c r="A14" s="16" t="s">
        <v>1</v>
      </c>
      <c r="B14" s="3"/>
      <c r="C14" s="796">
        <v>790.18399999999997</v>
      </c>
      <c r="D14" s="797"/>
      <c r="E14" s="3"/>
      <c r="F14" s="3"/>
    </row>
    <row r="15" spans="1:8" ht="3" customHeight="1" thickBot="1" x14ac:dyDescent="0.25">
      <c r="A15" s="10"/>
      <c r="B15" s="3"/>
      <c r="C15" s="12"/>
      <c r="D15" s="12"/>
      <c r="E15" s="11"/>
      <c r="F15" s="11"/>
    </row>
    <row r="16" spans="1:8" ht="13.5" thickBot="1" x14ac:dyDescent="0.25">
      <c r="A16" s="15" t="s">
        <v>18</v>
      </c>
      <c r="B16" s="11"/>
      <c r="C16" s="791" t="s">
        <v>1083</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1042" t="s">
        <v>697</v>
      </c>
      <c r="B21" s="1043"/>
      <c r="C21" s="21" t="s">
        <v>7</v>
      </c>
      <c r="D21" s="21" t="s">
        <v>8</v>
      </c>
      <c r="E21" s="21" t="s">
        <v>9</v>
      </c>
      <c r="F21" s="21" t="s">
        <v>10</v>
      </c>
    </row>
    <row r="22" spans="1:8" x14ac:dyDescent="0.2">
      <c r="A22" s="1037" t="s">
        <v>384</v>
      </c>
      <c r="B22" s="1025" t="s">
        <v>644</v>
      </c>
      <c r="C22" s="137">
        <v>610</v>
      </c>
      <c r="D22" s="138" t="s">
        <v>54</v>
      </c>
      <c r="E22" s="55">
        <v>10420</v>
      </c>
      <c r="F22" s="55">
        <v>9618.01</v>
      </c>
    </row>
    <row r="23" spans="1:8" x14ac:dyDescent="0.2">
      <c r="A23" s="1038"/>
      <c r="B23" s="1026"/>
      <c r="C23" s="137">
        <v>620</v>
      </c>
      <c r="D23" s="138" t="s">
        <v>57</v>
      </c>
      <c r="E23" s="55">
        <v>3850</v>
      </c>
      <c r="F23" s="55">
        <v>3422.61</v>
      </c>
    </row>
    <row r="24" spans="1:8" x14ac:dyDescent="0.2">
      <c r="A24" s="1038"/>
      <c r="B24" s="1026"/>
      <c r="C24" s="137">
        <v>630</v>
      </c>
      <c r="D24" s="138" t="s">
        <v>55</v>
      </c>
      <c r="E24" s="55">
        <v>1150</v>
      </c>
      <c r="F24" s="55">
        <v>1160.5899999999999</v>
      </c>
    </row>
    <row r="25" spans="1:8" x14ac:dyDescent="0.2">
      <c r="A25" s="1038"/>
      <c r="B25" s="1026"/>
      <c r="C25" s="137">
        <v>640</v>
      </c>
      <c r="D25" s="138" t="s">
        <v>66</v>
      </c>
      <c r="E25" s="55">
        <v>244120</v>
      </c>
      <c r="F25" s="55">
        <f>244120+481.8</f>
        <v>244601.8</v>
      </c>
    </row>
    <row r="26" spans="1:8" x14ac:dyDescent="0.2">
      <c r="A26" s="1039"/>
      <c r="B26" s="1027"/>
      <c r="C26" s="396"/>
      <c r="D26" s="397" t="s">
        <v>13</v>
      </c>
      <c r="E26" s="398">
        <f>SUM(E22:E25)</f>
        <v>259540</v>
      </c>
      <c r="F26" s="398">
        <f>SUM(F22:F25)</f>
        <v>258803.00999999998</v>
      </c>
    </row>
    <row r="27" spans="1:8" x14ac:dyDescent="0.2">
      <c r="A27" s="1037" t="s">
        <v>394</v>
      </c>
      <c r="B27" s="1025" t="s">
        <v>645</v>
      </c>
      <c r="C27" s="137">
        <v>610</v>
      </c>
      <c r="D27" s="138" t="s">
        <v>54</v>
      </c>
      <c r="E27" s="55">
        <v>14350</v>
      </c>
      <c r="F27" s="55">
        <v>12216.54</v>
      </c>
    </row>
    <row r="28" spans="1:8" x14ac:dyDescent="0.2">
      <c r="A28" s="1038"/>
      <c r="B28" s="1026"/>
      <c r="C28" s="137">
        <v>620</v>
      </c>
      <c r="D28" s="138" t="s">
        <v>57</v>
      </c>
      <c r="E28" s="55">
        <v>5015</v>
      </c>
      <c r="F28" s="55">
        <v>4079.96</v>
      </c>
    </row>
    <row r="29" spans="1:8" x14ac:dyDescent="0.2">
      <c r="A29" s="1038"/>
      <c r="B29" s="1026"/>
      <c r="C29" s="137">
        <v>630</v>
      </c>
      <c r="D29" s="138" t="s">
        <v>55</v>
      </c>
      <c r="E29" s="55">
        <v>6300</v>
      </c>
      <c r="F29" s="55">
        <v>7757.91</v>
      </c>
    </row>
    <row r="30" spans="1:8" x14ac:dyDescent="0.2">
      <c r="A30" s="1038"/>
      <c r="B30" s="1026"/>
      <c r="C30" s="137">
        <v>640</v>
      </c>
      <c r="D30" s="138" t="s">
        <v>66</v>
      </c>
      <c r="E30" s="55">
        <v>50140</v>
      </c>
      <c r="F30" s="55">
        <f>50140+406.94</f>
        <v>50546.94</v>
      </c>
    </row>
    <row r="31" spans="1:8" x14ac:dyDescent="0.2">
      <c r="A31" s="1039"/>
      <c r="B31" s="1027"/>
      <c r="C31" s="137"/>
      <c r="D31" s="397" t="s">
        <v>13</v>
      </c>
      <c r="E31" s="398">
        <f>SUM(E27:E30)</f>
        <v>75805</v>
      </c>
      <c r="F31" s="398">
        <f>SUM(F27:F30)</f>
        <v>74601.350000000006</v>
      </c>
    </row>
    <row r="32" spans="1:8" x14ac:dyDescent="0.2">
      <c r="A32" s="488" t="s">
        <v>698</v>
      </c>
      <c r="B32" s="471" t="s">
        <v>646</v>
      </c>
      <c r="C32" s="137">
        <v>640</v>
      </c>
      <c r="D32" s="138" t="s">
        <v>66</v>
      </c>
      <c r="E32" s="55">
        <v>31340</v>
      </c>
      <c r="F32" s="55">
        <v>31340</v>
      </c>
    </row>
    <row r="33" spans="1:8" x14ac:dyDescent="0.2">
      <c r="A33" s="1037" t="s">
        <v>648</v>
      </c>
      <c r="B33" s="1025" t="s">
        <v>647</v>
      </c>
      <c r="C33" s="137">
        <v>630</v>
      </c>
      <c r="D33" s="138" t="s">
        <v>55</v>
      </c>
      <c r="E33" s="55">
        <v>2690</v>
      </c>
      <c r="F33" s="55">
        <v>3845.55</v>
      </c>
    </row>
    <row r="34" spans="1:8" x14ac:dyDescent="0.2">
      <c r="A34" s="1038"/>
      <c r="B34" s="1026"/>
      <c r="C34" s="137">
        <v>640</v>
      </c>
      <c r="D34" s="138" t="s">
        <v>66</v>
      </c>
      <c r="E34" s="55">
        <v>0</v>
      </c>
      <c r="F34" s="55">
        <v>0</v>
      </c>
    </row>
    <row r="35" spans="1:8" x14ac:dyDescent="0.2">
      <c r="A35" s="1039"/>
      <c r="B35" s="1027"/>
      <c r="C35" s="137"/>
      <c r="D35" s="397" t="s">
        <v>13</v>
      </c>
      <c r="E35" s="398">
        <f>SUM(E33:E34)</f>
        <v>2690</v>
      </c>
      <c r="F35" s="398">
        <f>SUM(F33:F34)</f>
        <v>3845.55</v>
      </c>
    </row>
    <row r="36" spans="1:8" x14ac:dyDescent="0.2">
      <c r="A36" s="490" t="s">
        <v>395</v>
      </c>
      <c r="B36" s="489" t="s">
        <v>388</v>
      </c>
      <c r="C36" s="137">
        <v>640</v>
      </c>
      <c r="D36" s="138" t="s">
        <v>66</v>
      </c>
      <c r="E36" s="55">
        <v>29770</v>
      </c>
      <c r="F36" s="55">
        <v>29770</v>
      </c>
    </row>
    <row r="37" spans="1:8" s="648" customFormat="1" x14ac:dyDescent="0.2">
      <c r="A37" s="1037" t="s">
        <v>700</v>
      </c>
      <c r="B37" s="1025" t="s">
        <v>389</v>
      </c>
      <c r="C37" s="610">
        <v>610</v>
      </c>
      <c r="D37" s="645" t="s">
        <v>54</v>
      </c>
      <c r="E37" s="646">
        <v>0</v>
      </c>
      <c r="F37" s="646">
        <v>0</v>
      </c>
      <c r="G37" s="647"/>
      <c r="H37" s="647"/>
    </row>
    <row r="38" spans="1:8" s="648" customFormat="1" x14ac:dyDescent="0.2">
      <c r="A38" s="1038"/>
      <c r="B38" s="1026"/>
      <c r="C38" s="610">
        <v>620</v>
      </c>
      <c r="D38" s="645" t="s">
        <v>57</v>
      </c>
      <c r="E38" s="646">
        <v>0</v>
      </c>
      <c r="F38" s="646">
        <v>0</v>
      </c>
      <c r="G38" s="647"/>
      <c r="H38" s="647"/>
    </row>
    <row r="39" spans="1:8" s="648" customFormat="1" x14ac:dyDescent="0.2">
      <c r="A39" s="1038"/>
      <c r="B39" s="1026"/>
      <c r="C39" s="610">
        <v>630</v>
      </c>
      <c r="D39" s="645" t="s">
        <v>55</v>
      </c>
      <c r="E39" s="646">
        <v>7500</v>
      </c>
      <c r="F39" s="646">
        <v>3424.58</v>
      </c>
      <c r="G39" s="647"/>
      <c r="H39" s="647"/>
    </row>
    <row r="40" spans="1:8" x14ac:dyDescent="0.2">
      <c r="A40" s="1038"/>
      <c r="B40" s="1026"/>
      <c r="C40" s="137">
        <v>640</v>
      </c>
      <c r="D40" s="138" t="s">
        <v>66</v>
      </c>
      <c r="E40" s="55">
        <v>72990</v>
      </c>
      <c r="F40" s="55">
        <v>72990</v>
      </c>
    </row>
    <row r="41" spans="1:8" x14ac:dyDescent="0.2">
      <c r="A41" s="1039"/>
      <c r="B41" s="1027"/>
      <c r="C41" s="137"/>
      <c r="D41" s="397" t="s">
        <v>13</v>
      </c>
      <c r="E41" s="398">
        <f>SUM(E37:E40)</f>
        <v>80490</v>
      </c>
      <c r="F41" s="398">
        <f>SUM(F37:F40)</f>
        <v>76414.58</v>
      </c>
    </row>
    <row r="42" spans="1:8" x14ac:dyDescent="0.2">
      <c r="A42" s="1037" t="s">
        <v>701</v>
      </c>
      <c r="B42" s="1025" t="s">
        <v>390</v>
      </c>
      <c r="C42" s="137">
        <v>630</v>
      </c>
      <c r="D42" s="138" t="s">
        <v>55</v>
      </c>
      <c r="E42" s="55">
        <v>0</v>
      </c>
      <c r="F42" s="55">
        <v>967.98</v>
      </c>
    </row>
    <row r="43" spans="1:8" x14ac:dyDescent="0.2">
      <c r="A43" s="1038"/>
      <c r="B43" s="1026"/>
      <c r="C43" s="137">
        <v>640</v>
      </c>
      <c r="D43" s="138" t="s">
        <v>66</v>
      </c>
      <c r="E43" s="55">
        <v>11550</v>
      </c>
      <c r="F43" s="55">
        <v>11550</v>
      </c>
    </row>
    <row r="44" spans="1:8" x14ac:dyDescent="0.2">
      <c r="A44" s="1039"/>
      <c r="B44" s="1027"/>
      <c r="C44" s="137"/>
      <c r="D44" s="397" t="s">
        <v>13</v>
      </c>
      <c r="E44" s="398">
        <f>E43+E42</f>
        <v>11550</v>
      </c>
      <c r="F44" s="398">
        <f>F43+F42</f>
        <v>12517.98</v>
      </c>
    </row>
    <row r="45" spans="1:8" ht="12.75" customHeight="1" x14ac:dyDescent="0.2">
      <c r="A45" s="1038" t="s">
        <v>702</v>
      </c>
      <c r="B45" s="1026" t="s">
        <v>391</v>
      </c>
      <c r="C45" s="137">
        <v>640</v>
      </c>
      <c r="D45" s="138" t="s">
        <v>66</v>
      </c>
      <c r="E45" s="55">
        <v>52250</v>
      </c>
      <c r="F45" s="55">
        <v>52250</v>
      </c>
    </row>
    <row r="46" spans="1:8" ht="12.75" customHeight="1" x14ac:dyDescent="0.2">
      <c r="A46" s="1039"/>
      <c r="B46" s="1027"/>
      <c r="C46" s="137"/>
      <c r="D46" s="397" t="s">
        <v>13</v>
      </c>
      <c r="E46" s="398">
        <f>SUM(E45:E45)</f>
        <v>52250</v>
      </c>
      <c r="F46" s="398">
        <f>SUM(F45:F45)</f>
        <v>52250</v>
      </c>
      <c r="G46" s="47"/>
      <c r="H46" s="47"/>
    </row>
    <row r="47" spans="1:8" x14ac:dyDescent="0.2">
      <c r="A47" s="1028" t="s">
        <v>703</v>
      </c>
      <c r="B47" s="1025" t="s">
        <v>392</v>
      </c>
      <c r="C47" s="137">
        <v>630</v>
      </c>
      <c r="D47" s="138" t="s">
        <v>55</v>
      </c>
      <c r="E47" s="55">
        <v>44500</v>
      </c>
      <c r="F47" s="55">
        <v>60957.7</v>
      </c>
    </row>
    <row r="48" spans="1:8" x14ac:dyDescent="0.2">
      <c r="A48" s="1029"/>
      <c r="B48" s="1026"/>
      <c r="C48" s="137">
        <v>640</v>
      </c>
      <c r="D48" s="138" t="s">
        <v>66</v>
      </c>
      <c r="E48" s="55">
        <v>32530</v>
      </c>
      <c r="F48" s="55">
        <v>32530</v>
      </c>
    </row>
    <row r="49" spans="1:6" x14ac:dyDescent="0.2">
      <c r="A49" s="1030"/>
      <c r="B49" s="1027"/>
      <c r="C49" s="137"/>
      <c r="D49" s="397" t="s">
        <v>13</v>
      </c>
      <c r="E49" s="398">
        <f>E48+E47</f>
        <v>77030</v>
      </c>
      <c r="F49" s="398">
        <f>F48+F47</f>
        <v>93487.7</v>
      </c>
    </row>
    <row r="50" spans="1:6" ht="13.5" thickBot="1" x14ac:dyDescent="0.25">
      <c r="A50" s="394" t="s">
        <v>704</v>
      </c>
      <c r="B50" s="395" t="s">
        <v>393</v>
      </c>
      <c r="C50" s="137">
        <v>640</v>
      </c>
      <c r="D50" s="138" t="s">
        <v>66</v>
      </c>
      <c r="E50" s="55">
        <v>137890</v>
      </c>
      <c r="F50" s="55">
        <v>137890</v>
      </c>
    </row>
    <row r="51" spans="1:6" s="7" customFormat="1" ht="13.5" thickBot="1" x14ac:dyDescent="0.25">
      <c r="A51" s="23" t="s">
        <v>11</v>
      </c>
      <c r="B51" s="24"/>
      <c r="C51" s="24"/>
      <c r="D51" s="24"/>
      <c r="E51" s="61">
        <f>E26+E31+E35+E41+E46+E44+E36+E49+E50+E32</f>
        <v>758355</v>
      </c>
      <c r="F51" s="61">
        <f>F26+F31+F35+F41+F46+F44+F36+F49+F50+F32</f>
        <v>770920.16999999993</v>
      </c>
    </row>
    <row r="52" spans="1:6" hidden="1" x14ac:dyDescent="0.2">
      <c r="A52" s="1040" t="s">
        <v>698</v>
      </c>
      <c r="B52" s="1036" t="s">
        <v>646</v>
      </c>
      <c r="C52" s="22">
        <v>720</v>
      </c>
      <c r="D52" s="337" t="s">
        <v>397</v>
      </c>
      <c r="E52" s="55">
        <v>0</v>
      </c>
      <c r="F52" s="55">
        <v>0</v>
      </c>
    </row>
    <row r="53" spans="1:6" hidden="1" x14ac:dyDescent="0.2">
      <c r="A53" s="1040"/>
      <c r="B53" s="1036"/>
      <c r="C53" s="22"/>
      <c r="D53" s="397" t="s">
        <v>13</v>
      </c>
      <c r="E53" s="398">
        <f>E52</f>
        <v>0</v>
      </c>
      <c r="F53" s="398">
        <f>F52</f>
        <v>0</v>
      </c>
    </row>
    <row r="54" spans="1:6" hidden="1" x14ac:dyDescent="0.2">
      <c r="A54" s="1031" t="s">
        <v>648</v>
      </c>
      <c r="B54" s="1026" t="s">
        <v>647</v>
      </c>
      <c r="C54" s="22">
        <v>717</v>
      </c>
      <c r="D54" s="22" t="s">
        <v>699</v>
      </c>
      <c r="E54" s="55">
        <v>0</v>
      </c>
      <c r="F54" s="55">
        <v>0</v>
      </c>
    </row>
    <row r="55" spans="1:6" hidden="1" x14ac:dyDescent="0.2">
      <c r="A55" s="1032"/>
      <c r="B55" s="1026"/>
      <c r="C55" s="22"/>
      <c r="D55" s="397" t="s">
        <v>13</v>
      </c>
      <c r="E55" s="398">
        <f>E54</f>
        <v>0</v>
      </c>
      <c r="F55" s="398">
        <f>F54</f>
        <v>0</v>
      </c>
    </row>
    <row r="56" spans="1:6" hidden="1" x14ac:dyDescent="0.2">
      <c r="A56" s="1041" t="s">
        <v>395</v>
      </c>
      <c r="B56" s="1036" t="s">
        <v>838</v>
      </c>
      <c r="C56" s="22">
        <v>720</v>
      </c>
      <c r="D56" s="22" t="s">
        <v>397</v>
      </c>
      <c r="E56" s="55">
        <v>0</v>
      </c>
      <c r="F56" s="55">
        <v>0</v>
      </c>
    </row>
    <row r="57" spans="1:6" hidden="1" x14ac:dyDescent="0.2">
      <c r="A57" s="1032"/>
      <c r="B57" s="1036"/>
      <c r="C57" s="22"/>
      <c r="D57" s="397" t="s">
        <v>13</v>
      </c>
      <c r="E57" s="398">
        <f>E56</f>
        <v>0</v>
      </c>
      <c r="F57" s="398">
        <f>F56</f>
        <v>0</v>
      </c>
    </row>
    <row r="58" spans="1:6" x14ac:dyDescent="0.2">
      <c r="A58" s="1037" t="s">
        <v>700</v>
      </c>
      <c r="B58" s="1044">
        <v>43165</v>
      </c>
      <c r="C58" s="22">
        <v>716</v>
      </c>
      <c r="D58" s="22" t="s">
        <v>244</v>
      </c>
      <c r="E58" s="55">
        <v>0</v>
      </c>
      <c r="F58" s="55">
        <v>0</v>
      </c>
    </row>
    <row r="59" spans="1:6" x14ac:dyDescent="0.2">
      <c r="A59" s="1038"/>
      <c r="B59" s="1045"/>
      <c r="C59" s="22">
        <v>719</v>
      </c>
      <c r="D59" s="22" t="s">
        <v>372</v>
      </c>
      <c r="E59" s="55">
        <v>16470</v>
      </c>
      <c r="F59" s="55">
        <v>15264.05</v>
      </c>
    </row>
    <row r="60" spans="1:6" x14ac:dyDescent="0.2">
      <c r="A60" s="1039"/>
      <c r="B60" s="1046"/>
      <c r="C60" s="22"/>
      <c r="D60" s="397" t="s">
        <v>13</v>
      </c>
      <c r="E60" s="398">
        <f>E59+E58</f>
        <v>16470</v>
      </c>
      <c r="F60" s="398">
        <f>F59+F58</f>
        <v>15264.05</v>
      </c>
    </row>
    <row r="61" spans="1:6" x14ac:dyDescent="0.2">
      <c r="A61" s="1031" t="s">
        <v>701</v>
      </c>
      <c r="B61" s="1025" t="s">
        <v>390</v>
      </c>
      <c r="C61" s="22">
        <v>716</v>
      </c>
      <c r="D61" s="337" t="s">
        <v>244</v>
      </c>
      <c r="E61" s="55">
        <v>0</v>
      </c>
      <c r="F61" s="55">
        <v>0</v>
      </c>
    </row>
    <row r="62" spans="1:6" x14ac:dyDescent="0.2">
      <c r="A62" s="1031"/>
      <c r="B62" s="1026"/>
      <c r="C62" s="22">
        <v>717</v>
      </c>
      <c r="D62" s="22" t="s">
        <v>699</v>
      </c>
      <c r="E62" s="55">
        <v>7532</v>
      </c>
      <c r="F62" s="55">
        <v>4000</v>
      </c>
    </row>
    <row r="63" spans="1:6" x14ac:dyDescent="0.2">
      <c r="A63" s="1032"/>
      <c r="B63" s="1026"/>
      <c r="C63" s="22"/>
      <c r="D63" s="397" t="s">
        <v>13</v>
      </c>
      <c r="E63" s="398">
        <f>E62+E61</f>
        <v>7532</v>
      </c>
      <c r="F63" s="398">
        <f>F62+F61</f>
        <v>4000</v>
      </c>
    </row>
    <row r="64" spans="1:6" hidden="1" x14ac:dyDescent="0.2">
      <c r="A64" s="1031" t="s">
        <v>702</v>
      </c>
      <c r="B64" s="1036" t="s">
        <v>391</v>
      </c>
      <c r="C64" s="22">
        <v>716</v>
      </c>
      <c r="D64" s="337" t="s">
        <v>244</v>
      </c>
      <c r="E64" s="55">
        <v>0</v>
      </c>
      <c r="F64" s="55">
        <v>0</v>
      </c>
    </row>
    <row r="65" spans="1:6" hidden="1" x14ac:dyDescent="0.2">
      <c r="A65" s="1031"/>
      <c r="B65" s="1036"/>
      <c r="C65" s="22">
        <v>717</v>
      </c>
      <c r="D65" s="22" t="s">
        <v>699</v>
      </c>
      <c r="E65" s="55">
        <v>0</v>
      </c>
      <c r="F65" s="55">
        <v>0</v>
      </c>
    </row>
    <row r="66" spans="1:6" ht="13.5" hidden="1" thickBot="1" x14ac:dyDescent="0.25">
      <c r="A66" s="1032"/>
      <c r="B66" s="1036"/>
      <c r="C66" s="22"/>
      <c r="D66" s="397" t="s">
        <v>13</v>
      </c>
      <c r="E66" s="398">
        <f>E65+E64</f>
        <v>0</v>
      </c>
      <c r="F66" s="398">
        <f>F65+F64</f>
        <v>0</v>
      </c>
    </row>
    <row r="67" spans="1:6" ht="6.75" customHeight="1" thickBot="1" x14ac:dyDescent="0.25">
      <c r="A67" s="394"/>
      <c r="B67" s="395"/>
      <c r="C67" s="22"/>
      <c r="D67" s="337"/>
      <c r="E67" s="55"/>
      <c r="F67" s="55"/>
    </row>
    <row r="68" spans="1:6" ht="13.5" thickBot="1" x14ac:dyDescent="0.25">
      <c r="A68" s="653" t="s">
        <v>12</v>
      </c>
      <c r="B68" s="654"/>
      <c r="C68" s="655"/>
      <c r="D68" s="655"/>
      <c r="E68" s="656">
        <f>E53+E55+E60+E63+E66+E67+E57</f>
        <v>24002</v>
      </c>
      <c r="F68" s="656">
        <f>F53+F55+F60+F63+F66+F67+F57</f>
        <v>19264.05</v>
      </c>
    </row>
    <row r="69" spans="1:6" ht="13.5" thickBot="1" x14ac:dyDescent="0.25">
      <c r="A69" s="653" t="s">
        <v>705</v>
      </c>
      <c r="B69" s="715" t="s">
        <v>833</v>
      </c>
      <c r="C69" s="655">
        <v>814</v>
      </c>
      <c r="D69" s="655" t="s">
        <v>706</v>
      </c>
      <c r="E69" s="656">
        <v>0</v>
      </c>
      <c r="F69" s="656">
        <v>0</v>
      </c>
    </row>
    <row r="70" spans="1:6" ht="13.5" thickBot="1" x14ac:dyDescent="0.25">
      <c r="A70" s="26" t="s">
        <v>13</v>
      </c>
      <c r="B70" s="24"/>
      <c r="C70" s="24"/>
      <c r="D70" s="24"/>
      <c r="E70" s="58">
        <f>E68+E51+E69</f>
        <v>782357</v>
      </c>
      <c r="F70" s="58">
        <f>F68+F51+F69</f>
        <v>790184.22</v>
      </c>
    </row>
    <row r="71" spans="1:6" x14ac:dyDescent="0.2">
      <c r="A71" s="650"/>
      <c r="B71" s="651"/>
      <c r="C71" s="651"/>
      <c r="D71" s="651"/>
      <c r="E71" s="652"/>
      <c r="F71" s="652"/>
    </row>
    <row r="73" spans="1:6" ht="15.75" x14ac:dyDescent="0.25">
      <c r="A73" s="13" t="s">
        <v>14</v>
      </c>
      <c r="B73" s="14"/>
      <c r="C73" s="14"/>
      <c r="D73" s="14"/>
      <c r="E73" s="14"/>
      <c r="F73" s="14"/>
    </row>
    <row r="74" spans="1:6" x14ac:dyDescent="0.2">
      <c r="A74" s="1"/>
    </row>
    <row r="75" spans="1:6" ht="22.5" x14ac:dyDescent="0.2">
      <c r="A75" s="825" t="s">
        <v>22</v>
      </c>
      <c r="B75" s="825"/>
      <c r="C75" s="825"/>
      <c r="D75" s="174" t="s">
        <v>15</v>
      </c>
      <c r="E75" s="175" t="s">
        <v>878</v>
      </c>
      <c r="F75" s="29" t="s">
        <v>972</v>
      </c>
    </row>
    <row r="76" spans="1:6" ht="33.75" x14ac:dyDescent="0.2">
      <c r="A76" s="829" t="s">
        <v>385</v>
      </c>
      <c r="B76" s="1007"/>
      <c r="C76" s="830"/>
      <c r="D76" s="211" t="s">
        <v>816</v>
      </c>
      <c r="E76" s="44" t="s">
        <v>386</v>
      </c>
      <c r="F76" s="44" t="s">
        <v>386</v>
      </c>
    </row>
    <row r="77" spans="1:6" x14ac:dyDescent="0.2">
      <c r="A77" s="1033" t="s">
        <v>817</v>
      </c>
      <c r="B77" s="1034"/>
      <c r="C77" s="1034"/>
      <c r="D77" s="1034"/>
      <c r="E77" s="1034"/>
      <c r="F77" s="1035"/>
    </row>
    <row r="78" spans="1:6" ht="45" x14ac:dyDescent="0.2">
      <c r="A78" s="801" t="s">
        <v>818</v>
      </c>
      <c r="B78" s="802"/>
      <c r="C78" s="803"/>
      <c r="D78" s="211" t="s">
        <v>812</v>
      </c>
      <c r="E78" s="746">
        <v>52</v>
      </c>
      <c r="F78" s="746">
        <v>52</v>
      </c>
    </row>
    <row r="79" spans="1:6" ht="33.75" x14ac:dyDescent="0.2">
      <c r="A79" s="831"/>
      <c r="B79" s="953"/>
      <c r="C79" s="832"/>
      <c r="D79" s="211" t="s">
        <v>813</v>
      </c>
      <c r="E79" s="746" t="s">
        <v>819</v>
      </c>
      <c r="F79" s="746" t="s">
        <v>819</v>
      </c>
    </row>
    <row r="80" spans="1:6" ht="56.25" x14ac:dyDescent="0.2">
      <c r="A80" s="831"/>
      <c r="B80" s="953"/>
      <c r="C80" s="832"/>
      <c r="D80" s="211" t="s">
        <v>814</v>
      </c>
      <c r="E80" s="746">
        <v>2400</v>
      </c>
      <c r="F80" s="746">
        <v>2469</v>
      </c>
    </row>
    <row r="81" spans="1:6" ht="56.25" x14ac:dyDescent="0.2">
      <c r="A81" s="804"/>
      <c r="B81" s="805"/>
      <c r="C81" s="806"/>
      <c r="D81" s="211" t="s">
        <v>815</v>
      </c>
      <c r="E81" s="746">
        <v>65</v>
      </c>
      <c r="F81" s="746">
        <v>27.4</v>
      </c>
    </row>
    <row r="82" spans="1:6" x14ac:dyDescent="0.2">
      <c r="A82" s="1033" t="s">
        <v>820</v>
      </c>
      <c r="B82" s="1034"/>
      <c r="C82" s="1034"/>
      <c r="D82" s="1034"/>
      <c r="E82" s="1034"/>
      <c r="F82" s="1035"/>
    </row>
    <row r="83" spans="1:6" ht="45" customHeight="1" x14ac:dyDescent="0.2">
      <c r="A83" s="807" t="s">
        <v>821</v>
      </c>
      <c r="B83" s="807"/>
      <c r="C83" s="807"/>
      <c r="D83" s="211" t="s">
        <v>823</v>
      </c>
      <c r="E83" s="746" t="s">
        <v>914</v>
      </c>
      <c r="F83" s="746" t="s">
        <v>914</v>
      </c>
    </row>
    <row r="84" spans="1:6" ht="45" x14ac:dyDescent="0.2">
      <c r="A84" s="807"/>
      <c r="B84" s="807"/>
      <c r="C84" s="807"/>
      <c r="D84" s="211" t="s">
        <v>824</v>
      </c>
      <c r="E84" s="746">
        <v>450</v>
      </c>
      <c r="F84" s="746">
        <v>578</v>
      </c>
    </row>
    <row r="85" spans="1:6" ht="65.25" customHeight="1" x14ac:dyDescent="0.2">
      <c r="A85" s="807" t="s">
        <v>822</v>
      </c>
      <c r="B85" s="807"/>
      <c r="C85" s="807"/>
      <c r="D85" s="211" t="s">
        <v>825</v>
      </c>
      <c r="E85" s="746">
        <v>720</v>
      </c>
      <c r="F85" s="746">
        <v>896</v>
      </c>
    </row>
    <row r="86" spans="1:6" ht="45" customHeight="1" x14ac:dyDescent="0.2">
      <c r="A86" s="807"/>
      <c r="B86" s="807"/>
      <c r="C86" s="807"/>
      <c r="D86" s="211" t="s">
        <v>826</v>
      </c>
      <c r="E86" s="244">
        <v>0.25</v>
      </c>
      <c r="F86" s="778">
        <v>0.26400000000000001</v>
      </c>
    </row>
    <row r="87" spans="1:6" x14ac:dyDescent="0.2">
      <c r="A87" s="1033" t="s">
        <v>827</v>
      </c>
      <c r="B87" s="1034"/>
      <c r="C87" s="1034"/>
      <c r="D87" s="1034"/>
      <c r="E87" s="1034"/>
      <c r="F87" s="1035"/>
    </row>
    <row r="88" spans="1:6" ht="45" x14ac:dyDescent="0.2">
      <c r="A88" s="807" t="s">
        <v>821</v>
      </c>
      <c r="B88" s="807"/>
      <c r="C88" s="807"/>
      <c r="D88" s="211" t="s">
        <v>828</v>
      </c>
      <c r="E88" s="746">
        <v>480</v>
      </c>
      <c r="F88" s="746">
        <v>578</v>
      </c>
    </row>
    <row r="89" spans="1:6" ht="33" customHeight="1" x14ac:dyDescent="0.2">
      <c r="A89" s="807"/>
      <c r="B89" s="807"/>
      <c r="C89" s="807"/>
      <c r="D89" s="211" t="s">
        <v>829</v>
      </c>
      <c r="E89" s="746">
        <v>385</v>
      </c>
      <c r="F89" s="746">
        <v>462</v>
      </c>
    </row>
    <row r="90" spans="1:6" ht="21.75" customHeight="1" x14ac:dyDescent="0.2">
      <c r="A90" s="1033" t="s">
        <v>830</v>
      </c>
      <c r="B90" s="1034"/>
      <c r="C90" s="1034"/>
      <c r="D90" s="1034"/>
      <c r="E90" s="1034"/>
      <c r="F90" s="1035"/>
    </row>
    <row r="91" spans="1:6" ht="77.25" customHeight="1" x14ac:dyDescent="0.2">
      <c r="A91" s="829" t="s">
        <v>831</v>
      </c>
      <c r="B91" s="1007"/>
      <c r="C91" s="830"/>
      <c r="D91" s="211" t="s">
        <v>832</v>
      </c>
      <c r="E91" s="44">
        <v>65</v>
      </c>
      <c r="F91" s="44">
        <v>27.4</v>
      </c>
    </row>
    <row r="92" spans="1:6" x14ac:dyDescent="0.2">
      <c r="A92" s="1033" t="s">
        <v>833</v>
      </c>
      <c r="B92" s="1034"/>
      <c r="C92" s="1034"/>
      <c r="D92" s="1034"/>
      <c r="E92" s="1034"/>
      <c r="F92" s="1035"/>
    </row>
    <row r="93" spans="1:6" ht="45" x14ac:dyDescent="0.2">
      <c r="A93" s="801" t="s">
        <v>818</v>
      </c>
      <c r="B93" s="802"/>
      <c r="C93" s="803"/>
      <c r="D93" s="211" t="s">
        <v>834</v>
      </c>
      <c r="E93" s="746">
        <v>155</v>
      </c>
      <c r="F93" s="746">
        <v>151</v>
      </c>
    </row>
    <row r="94" spans="1:6" ht="48" customHeight="1" x14ac:dyDescent="0.2">
      <c r="A94" s="831"/>
      <c r="B94" s="953"/>
      <c r="C94" s="832"/>
      <c r="D94" s="211" t="s">
        <v>835</v>
      </c>
      <c r="E94" s="746">
        <v>810</v>
      </c>
      <c r="F94" s="746">
        <v>810</v>
      </c>
    </row>
    <row r="95" spans="1:6" ht="48.75" customHeight="1" x14ac:dyDescent="0.2">
      <c r="A95" s="831"/>
      <c r="B95" s="953"/>
      <c r="C95" s="832"/>
      <c r="D95" s="211" t="s">
        <v>836</v>
      </c>
      <c r="E95" s="746">
        <v>90</v>
      </c>
      <c r="F95" s="746">
        <v>85</v>
      </c>
    </row>
    <row r="96" spans="1:6" ht="60.75" customHeight="1" x14ac:dyDescent="0.2">
      <c r="A96" s="804"/>
      <c r="B96" s="805"/>
      <c r="C96" s="806"/>
      <c r="D96" s="211" t="s">
        <v>837</v>
      </c>
      <c r="E96" s="746">
        <v>175</v>
      </c>
      <c r="F96" s="746">
        <v>175</v>
      </c>
    </row>
    <row r="97" spans="1:6" x14ac:dyDescent="0.2">
      <c r="A97" s="437"/>
      <c r="B97" s="437"/>
      <c r="C97" s="437"/>
      <c r="D97" s="581"/>
      <c r="E97" s="217"/>
      <c r="F97" s="217"/>
    </row>
    <row r="98" spans="1:6" x14ac:dyDescent="0.2">
      <c r="A98" s="6" t="s">
        <v>16</v>
      </c>
      <c r="E98" s="20"/>
      <c r="F98" s="20"/>
    </row>
    <row r="99" spans="1:6" ht="26.25" customHeight="1" x14ac:dyDescent="0.2">
      <c r="A99" s="851" t="s">
        <v>17</v>
      </c>
      <c r="B99" s="1047" t="s">
        <v>1085</v>
      </c>
      <c r="C99" s="1048"/>
      <c r="D99" s="1048"/>
      <c r="E99" s="1048"/>
      <c r="F99" s="1049"/>
    </row>
    <row r="100" spans="1:6" ht="41.25" customHeight="1" x14ac:dyDescent="0.2">
      <c r="A100" s="852"/>
      <c r="B100" s="1050"/>
      <c r="C100" s="1051"/>
      <c r="D100" s="1051"/>
      <c r="E100" s="1051"/>
      <c r="F100" s="1052"/>
    </row>
    <row r="101" spans="1:6" ht="88.5" customHeight="1" x14ac:dyDescent="0.2">
      <c r="A101" s="853"/>
      <c r="B101" s="1053"/>
      <c r="C101" s="1054"/>
      <c r="D101" s="1054"/>
      <c r="E101" s="1054"/>
      <c r="F101" s="1055"/>
    </row>
    <row r="103" spans="1:6" ht="24" x14ac:dyDescent="0.2">
      <c r="A103" s="99" t="s">
        <v>29</v>
      </c>
      <c r="B103" s="948"/>
      <c r="C103" s="948"/>
      <c r="D103" s="948"/>
      <c r="E103" s="948"/>
      <c r="F103" s="948"/>
    </row>
  </sheetData>
  <mergeCells count="51">
    <mergeCell ref="C14:D14"/>
    <mergeCell ref="C16:F16"/>
    <mergeCell ref="C17:F17"/>
    <mergeCell ref="C8:F8"/>
    <mergeCell ref="C9:F9"/>
    <mergeCell ref="C11:D11"/>
    <mergeCell ref="C12:D12"/>
    <mergeCell ref="C13:D13"/>
    <mergeCell ref="B103:F103"/>
    <mergeCell ref="A88:C89"/>
    <mergeCell ref="A90:F90"/>
    <mergeCell ref="A91:C91"/>
    <mergeCell ref="A92:F92"/>
    <mergeCell ref="B99:F101"/>
    <mergeCell ref="A99:A101"/>
    <mergeCell ref="A93:C96"/>
    <mergeCell ref="A33:A35"/>
    <mergeCell ref="B33:B35"/>
    <mergeCell ref="A87:F87"/>
    <mergeCell ref="A82:F82"/>
    <mergeCell ref="A83:C84"/>
    <mergeCell ref="A85:C86"/>
    <mergeCell ref="A64:A66"/>
    <mergeCell ref="B64:B66"/>
    <mergeCell ref="A75:C75"/>
    <mergeCell ref="A76:C76"/>
    <mergeCell ref="B47:B49"/>
    <mergeCell ref="A45:A46"/>
    <mergeCell ref="B54:B55"/>
    <mergeCell ref="A58:A60"/>
    <mergeCell ref="B58:B60"/>
    <mergeCell ref="B56:B57"/>
    <mergeCell ref="A21:B21"/>
    <mergeCell ref="A22:A26"/>
    <mergeCell ref="B22:B26"/>
    <mergeCell ref="A27:A31"/>
    <mergeCell ref="B27:B31"/>
    <mergeCell ref="B37:B41"/>
    <mergeCell ref="A47:A49"/>
    <mergeCell ref="A61:A63"/>
    <mergeCell ref="B61:B63"/>
    <mergeCell ref="A78:C81"/>
    <mergeCell ref="A77:F77"/>
    <mergeCell ref="B45:B46"/>
    <mergeCell ref="B52:B53"/>
    <mergeCell ref="A54:A55"/>
    <mergeCell ref="A37:A41"/>
    <mergeCell ref="A52:A53"/>
    <mergeCell ref="A56:A57"/>
    <mergeCell ref="A42:A44"/>
    <mergeCell ref="B42:B44"/>
  </mergeCells>
  <pageMargins left="0.7" right="0.7" top="0.75" bottom="0.75" header="0.3" footer="0.3"/>
  <pageSetup paperSize="9" scale="88" fitToHeight="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B050"/>
    <pageSetUpPr fitToPage="1"/>
  </sheetPr>
  <dimension ref="A1:H42"/>
  <sheetViews>
    <sheetView showGridLines="0" topLeftCell="B1" workbookViewId="0">
      <selection activeCell="F35" sqref="F3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599</v>
      </c>
      <c r="E4" s="51"/>
      <c r="F4" s="52"/>
    </row>
    <row r="5" spans="1:8" ht="13.5" thickBot="1" x14ac:dyDescent="0.25">
      <c r="A5" s="73" t="s">
        <v>650</v>
      </c>
      <c r="B5" s="3"/>
      <c r="C5" s="42" t="s">
        <v>598</v>
      </c>
      <c r="D5" s="36" t="s">
        <v>600</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91" t="s">
        <v>48</v>
      </c>
      <c r="D8" s="792"/>
      <c r="E8" s="792"/>
      <c r="F8" s="793"/>
    </row>
    <row r="9" spans="1:8" ht="13.5" thickBot="1" x14ac:dyDescent="0.25">
      <c r="A9" s="16" t="s">
        <v>26</v>
      </c>
      <c r="B9" s="3"/>
      <c r="C9" s="791" t="s">
        <v>209</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546.11800000000005</v>
      </c>
      <c r="D12" s="797"/>
      <c r="E12" s="3"/>
      <c r="F12" s="3"/>
    </row>
    <row r="13" spans="1:8" ht="13.5" thickBot="1" x14ac:dyDescent="0.25">
      <c r="A13" s="15" t="s">
        <v>20</v>
      </c>
      <c r="B13" s="3"/>
      <c r="C13" s="796">
        <v>325</v>
      </c>
      <c r="D13" s="797"/>
      <c r="E13" s="3"/>
      <c r="F13" s="3"/>
    </row>
    <row r="14" spans="1:8" ht="13.5" thickBot="1" x14ac:dyDescent="0.25">
      <c r="A14" s="16" t="s">
        <v>1</v>
      </c>
      <c r="B14" s="3"/>
      <c r="C14" s="796">
        <v>307.54899999999998</v>
      </c>
      <c r="D14" s="797"/>
      <c r="E14" s="3"/>
      <c r="F14" s="3"/>
    </row>
    <row r="15" spans="1:8" ht="3" customHeight="1" thickBot="1" x14ac:dyDescent="0.25">
      <c r="A15" s="10"/>
      <c r="B15" s="3"/>
      <c r="C15" s="12"/>
      <c r="D15" s="12"/>
      <c r="E15" s="11"/>
      <c r="F15" s="11"/>
    </row>
    <row r="16" spans="1:8" ht="13.5" thickBot="1" x14ac:dyDescent="0.25">
      <c r="A16" s="15" t="s">
        <v>18</v>
      </c>
      <c r="B16" s="11"/>
      <c r="C16" s="791" t="s">
        <v>1089</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f>12400+98200</f>
        <v>110600</v>
      </c>
      <c r="F22" s="55">
        <f>100072.89+24598.25</f>
        <v>124671.14</v>
      </c>
    </row>
    <row r="23" spans="1:8" ht="13.5" thickBot="1" x14ac:dyDescent="0.25">
      <c r="A23" s="23" t="s">
        <v>11</v>
      </c>
      <c r="B23" s="24"/>
      <c r="C23" s="24"/>
      <c r="D23" s="24"/>
      <c r="E23" s="61">
        <f>SUM(E22:E22)</f>
        <v>110600</v>
      </c>
      <c r="F23" s="61">
        <f>SUM(F22:F22)</f>
        <v>124671.14</v>
      </c>
    </row>
    <row r="24" spans="1:8" x14ac:dyDescent="0.2">
      <c r="A24" s="491"/>
      <c r="B24" s="408">
        <v>711</v>
      </c>
      <c r="C24" s="408"/>
      <c r="D24" s="408" t="s">
        <v>182</v>
      </c>
      <c r="E24" s="492">
        <v>439</v>
      </c>
      <c r="F24" s="493">
        <v>439</v>
      </c>
    </row>
    <row r="25" spans="1:8" x14ac:dyDescent="0.2">
      <c r="A25" s="249"/>
      <c r="B25" s="239">
        <v>716</v>
      </c>
      <c r="C25" s="239"/>
      <c r="D25" s="239" t="s">
        <v>244</v>
      </c>
      <c r="E25" s="254">
        <v>21306</v>
      </c>
      <c r="F25" s="254">
        <v>18112.95</v>
      </c>
    </row>
    <row r="26" spans="1:8" ht="13.5" thickBot="1" x14ac:dyDescent="0.25">
      <c r="A26" s="250"/>
      <c r="B26" s="279">
        <v>717002</v>
      </c>
      <c r="C26" s="237"/>
      <c r="D26" s="237" t="s">
        <v>155</v>
      </c>
      <c r="E26" s="236">
        <v>192655</v>
      </c>
      <c r="F26" s="236">
        <v>164326.29999999999</v>
      </c>
    </row>
    <row r="27" spans="1:8" ht="13.5" thickBot="1" x14ac:dyDescent="0.25">
      <c r="A27" s="23" t="s">
        <v>12</v>
      </c>
      <c r="B27" s="251"/>
      <c r="C27" s="24"/>
      <c r="D27" s="24"/>
      <c r="E27" s="60">
        <f>SUM(E24:E26)</f>
        <v>214400</v>
      </c>
      <c r="F27" s="60">
        <f>SUM(F24:F26)</f>
        <v>182878.25</v>
      </c>
    </row>
    <row r="28" spans="1:8" ht="13.5" thickBot="1" x14ac:dyDescent="0.25">
      <c r="A28" s="26" t="s">
        <v>13</v>
      </c>
      <c r="B28" s="24"/>
      <c r="C28" s="24"/>
      <c r="D28" s="24"/>
      <c r="E28" s="58">
        <f>E27+E23</f>
        <v>325000</v>
      </c>
      <c r="F28" s="58">
        <f>F27+F23</f>
        <v>307549.39</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25" t="s">
        <v>22</v>
      </c>
      <c r="B33" s="825"/>
      <c r="C33" s="825"/>
      <c r="D33" s="174" t="s">
        <v>15</v>
      </c>
      <c r="E33" s="175" t="s">
        <v>878</v>
      </c>
      <c r="F33" s="175" t="s">
        <v>972</v>
      </c>
    </row>
    <row r="34" spans="1:8" ht="41.25" customHeight="1" x14ac:dyDescent="0.2">
      <c r="A34" s="829" t="s">
        <v>242</v>
      </c>
      <c r="B34" s="1007"/>
      <c r="C34" s="830"/>
      <c r="D34" s="63" t="s">
        <v>243</v>
      </c>
      <c r="E34" s="591" t="s">
        <v>921</v>
      </c>
      <c r="F34" s="591" t="s">
        <v>1090</v>
      </c>
    </row>
    <row r="35" spans="1:8" ht="12" customHeight="1" x14ac:dyDescent="0.2">
      <c r="A35" s="6" t="s">
        <v>16</v>
      </c>
      <c r="E35" s="20"/>
      <c r="F35" s="20"/>
    </row>
    <row r="36" spans="1:8" ht="53.25" customHeight="1" x14ac:dyDescent="0.2">
      <c r="A36" s="842" t="s">
        <v>17</v>
      </c>
      <c r="B36" s="1056" t="s">
        <v>1091</v>
      </c>
      <c r="C36" s="1057"/>
      <c r="D36" s="1057"/>
      <c r="E36" s="1057"/>
      <c r="F36" s="1058"/>
      <c r="G36" s="19"/>
      <c r="H36" s="19"/>
    </row>
    <row r="37" spans="1:8" ht="27.6" customHeight="1" x14ac:dyDescent="0.2">
      <c r="A37" s="843"/>
      <c r="B37" s="1059" t="s">
        <v>922</v>
      </c>
      <c r="C37" s="1060"/>
      <c r="D37" s="1060"/>
      <c r="E37" s="1060"/>
      <c r="F37" s="1061"/>
    </row>
    <row r="38" spans="1:8" ht="16.899999999999999" customHeight="1" x14ac:dyDescent="0.2">
      <c r="A38" s="843"/>
      <c r="B38" s="1059" t="s">
        <v>1092</v>
      </c>
      <c r="C38" s="1060"/>
      <c r="D38" s="1060"/>
      <c r="E38" s="1060"/>
      <c r="F38" s="1061"/>
    </row>
    <row r="39" spans="1:8" ht="17.45" customHeight="1" x14ac:dyDescent="0.2">
      <c r="A39" s="843"/>
      <c r="B39" s="1059" t="s">
        <v>1093</v>
      </c>
      <c r="C39" s="1060"/>
      <c r="D39" s="1060"/>
      <c r="E39" s="1060"/>
      <c r="F39" s="1061"/>
    </row>
    <row r="40" spans="1:8" s="7" customFormat="1" ht="33" customHeight="1" x14ac:dyDescent="0.2">
      <c r="A40" s="844"/>
      <c r="B40" s="1062" t="s">
        <v>1094</v>
      </c>
      <c r="C40" s="1063"/>
      <c r="D40" s="1063"/>
      <c r="E40" s="1063"/>
      <c r="F40" s="1064"/>
    </row>
    <row r="42" spans="1:8" ht="24" customHeight="1" x14ac:dyDescent="0.2">
      <c r="A42" s="99" t="s">
        <v>29</v>
      </c>
      <c r="B42" s="948"/>
      <c r="C42" s="948"/>
      <c r="D42" s="948"/>
      <c r="E42" s="948"/>
      <c r="F42" s="948"/>
    </row>
  </sheetData>
  <mergeCells count="17">
    <mergeCell ref="C14:D14"/>
    <mergeCell ref="C8:F8"/>
    <mergeCell ref="C9:F9"/>
    <mergeCell ref="C11:D11"/>
    <mergeCell ref="C12:D12"/>
    <mergeCell ref="C13:D13"/>
    <mergeCell ref="A36:A40"/>
    <mergeCell ref="B42:F42"/>
    <mergeCell ref="C16:F16"/>
    <mergeCell ref="C17:F17"/>
    <mergeCell ref="A33:C33"/>
    <mergeCell ref="A34:C34"/>
    <mergeCell ref="B36:F36"/>
    <mergeCell ref="B37:F37"/>
    <mergeCell ref="B38:F38"/>
    <mergeCell ref="B39:F39"/>
    <mergeCell ref="B40:F40"/>
  </mergeCells>
  <pageMargins left="0.7" right="0.7" top="0.75" bottom="0.75" header="0.3" footer="0.3"/>
  <pageSetup paperSize="9" scale="89" fitToHeight="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00B050"/>
    <pageSetUpPr fitToPage="1"/>
  </sheetPr>
  <dimension ref="A1:H37"/>
  <sheetViews>
    <sheetView showGridLines="0" topLeftCell="A17" workbookViewId="0">
      <selection activeCell="F35" sqref="F3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599</v>
      </c>
      <c r="E4" s="51"/>
      <c r="F4" s="52"/>
    </row>
    <row r="5" spans="1:8" ht="13.5" thickBot="1" x14ac:dyDescent="0.25">
      <c r="A5" s="73" t="s">
        <v>650</v>
      </c>
      <c r="B5" s="3"/>
      <c r="C5" s="42" t="s">
        <v>687</v>
      </c>
      <c r="D5" s="36" t="s">
        <v>688</v>
      </c>
      <c r="E5" s="37"/>
      <c r="F5" s="38"/>
    </row>
    <row r="6" spans="1:8" ht="13.5" thickBot="1" x14ac:dyDescent="0.25">
      <c r="A6" s="4"/>
      <c r="B6" s="3"/>
      <c r="C6" s="3"/>
      <c r="D6" s="3"/>
      <c r="E6" s="3"/>
      <c r="F6" s="3"/>
    </row>
    <row r="7" spans="1:8" ht="13.5" thickBot="1" x14ac:dyDescent="0.25">
      <c r="A7" s="15" t="s">
        <v>21</v>
      </c>
      <c r="B7" s="3"/>
      <c r="C7" s="9" t="s">
        <v>691</v>
      </c>
      <c r="D7" s="8"/>
      <c r="E7" s="8"/>
      <c r="F7" s="53"/>
    </row>
    <row r="8" spans="1:8" ht="13.5" thickBot="1" x14ac:dyDescent="0.25">
      <c r="A8" s="16" t="s">
        <v>42</v>
      </c>
      <c r="B8" s="3"/>
      <c r="C8" s="791" t="s">
        <v>689</v>
      </c>
      <c r="D8" s="792"/>
      <c r="E8" s="792"/>
      <c r="F8" s="793"/>
    </row>
    <row r="9" spans="1:8" ht="13.5" thickBot="1" x14ac:dyDescent="0.25">
      <c r="A9" s="16" t="s">
        <v>26</v>
      </c>
      <c r="B9" s="3"/>
      <c r="C9" s="791" t="s">
        <v>690</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1">
        <v>120.53</v>
      </c>
      <c r="D12" s="793"/>
      <c r="E12" s="3"/>
      <c r="F12" s="3"/>
    </row>
    <row r="13" spans="1:8" ht="13.5" thickBot="1" x14ac:dyDescent="0.25">
      <c r="A13" s="15" t="s">
        <v>20</v>
      </c>
      <c r="B13" s="3"/>
      <c r="C13" s="796">
        <v>126.03</v>
      </c>
      <c r="D13" s="797"/>
      <c r="E13" s="3"/>
      <c r="F13" s="3"/>
    </row>
    <row r="14" spans="1:8" ht="13.5" thickBot="1" x14ac:dyDescent="0.25">
      <c r="A14" s="16" t="s">
        <v>1</v>
      </c>
      <c r="B14" s="3"/>
      <c r="C14" s="796">
        <v>126.145</v>
      </c>
      <c r="D14" s="797"/>
      <c r="E14" s="3"/>
      <c r="F14" s="3"/>
    </row>
    <row r="15" spans="1:8" ht="3" customHeight="1" thickBot="1" x14ac:dyDescent="0.25">
      <c r="A15" s="10"/>
      <c r="B15" s="3"/>
      <c r="C15" s="12"/>
      <c r="D15" s="12"/>
      <c r="E15" s="11"/>
      <c r="F15" s="11"/>
    </row>
    <row r="16" spans="1:8" ht="13.5" thickBot="1" x14ac:dyDescent="0.25">
      <c r="A16" s="15" t="s">
        <v>18</v>
      </c>
      <c r="B16" s="11"/>
      <c r="C16" s="791" t="s">
        <v>1087</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630</v>
      </c>
      <c r="C22" s="137"/>
      <c r="D22" s="22" t="s">
        <v>55</v>
      </c>
      <c r="E22" s="55">
        <v>200</v>
      </c>
      <c r="F22" s="55">
        <v>211.7</v>
      </c>
    </row>
    <row r="23" spans="1:8" ht="13.5" thickBot="1" x14ac:dyDescent="0.25">
      <c r="A23" s="22"/>
      <c r="B23" s="62">
        <v>640</v>
      </c>
      <c r="C23" s="32"/>
      <c r="D23" s="22" t="s">
        <v>66</v>
      </c>
      <c r="E23" s="55">
        <v>125830</v>
      </c>
      <c r="F23" s="55">
        <v>125933.5</v>
      </c>
    </row>
    <row r="24" spans="1:8" ht="13.5" thickBot="1" x14ac:dyDescent="0.25">
      <c r="A24" s="23" t="s">
        <v>11</v>
      </c>
      <c r="B24" s="24"/>
      <c r="C24" s="24"/>
      <c r="D24" s="24"/>
      <c r="E24" s="61">
        <f>SUM(E22:E23)</f>
        <v>126030</v>
      </c>
      <c r="F24" s="61">
        <f>SUM(F22:F23)</f>
        <v>126145.2</v>
      </c>
    </row>
    <row r="25" spans="1:8" ht="13.5" thickBot="1" x14ac:dyDescent="0.25">
      <c r="A25" s="491"/>
      <c r="B25" s="408"/>
      <c r="C25" s="408"/>
      <c r="D25" s="408"/>
      <c r="E25" s="492"/>
      <c r="F25" s="493">
        <v>0</v>
      </c>
    </row>
    <row r="26" spans="1:8" ht="13.5" thickBot="1" x14ac:dyDescent="0.25">
      <c r="A26" s="23" t="s">
        <v>12</v>
      </c>
      <c r="B26" s="251"/>
      <c r="C26" s="24"/>
      <c r="D26" s="24"/>
      <c r="E26" s="60">
        <f>E25</f>
        <v>0</v>
      </c>
      <c r="F26" s="60">
        <f>F25</f>
        <v>0</v>
      </c>
    </row>
    <row r="27" spans="1:8" ht="13.5" thickBot="1" x14ac:dyDescent="0.25">
      <c r="A27" s="26" t="s">
        <v>13</v>
      </c>
      <c r="B27" s="24"/>
      <c r="C27" s="24"/>
      <c r="D27" s="24"/>
      <c r="E27" s="58">
        <f>E26+E24</f>
        <v>126030</v>
      </c>
      <c r="F27" s="58">
        <f>F26+F24</f>
        <v>126145.2</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25" t="s">
        <v>22</v>
      </c>
      <c r="B32" s="825"/>
      <c r="C32" s="825"/>
      <c r="D32" s="174" t="s">
        <v>15</v>
      </c>
      <c r="E32" s="175" t="s">
        <v>878</v>
      </c>
      <c r="F32" s="175" t="s">
        <v>972</v>
      </c>
    </row>
    <row r="33" spans="1:8" ht="41.25" customHeight="1" x14ac:dyDescent="0.2">
      <c r="A33" s="829" t="s">
        <v>692</v>
      </c>
      <c r="B33" s="1007"/>
      <c r="C33" s="830"/>
      <c r="D33" s="63" t="s">
        <v>693</v>
      </c>
      <c r="E33" s="591" t="s">
        <v>386</v>
      </c>
      <c r="F33" s="591" t="s">
        <v>386</v>
      </c>
    </row>
    <row r="34" spans="1:8" ht="12" customHeight="1" x14ac:dyDescent="0.2">
      <c r="A34" s="6" t="s">
        <v>16</v>
      </c>
      <c r="E34" s="20"/>
      <c r="F34" s="20"/>
    </row>
    <row r="35" spans="1:8" ht="109.5" customHeight="1" x14ac:dyDescent="0.2">
      <c r="A35" s="255" t="s">
        <v>17</v>
      </c>
      <c r="B35" s="1065" t="s">
        <v>1088</v>
      </c>
      <c r="C35" s="1065"/>
      <c r="D35" s="1065"/>
      <c r="E35" s="1065"/>
      <c r="F35" s="1065"/>
      <c r="G35" s="19"/>
      <c r="H35" s="19"/>
    </row>
    <row r="37" spans="1:8" ht="24" x14ac:dyDescent="0.2">
      <c r="A37" s="99" t="s">
        <v>29</v>
      </c>
      <c r="B37" s="962"/>
      <c r="C37" s="962"/>
      <c r="D37" s="962"/>
      <c r="E37" s="962"/>
      <c r="F37" s="962"/>
    </row>
  </sheetData>
  <mergeCells count="12">
    <mergeCell ref="C14:D14"/>
    <mergeCell ref="B37:F37"/>
    <mergeCell ref="C16:F16"/>
    <mergeCell ref="C17:F17"/>
    <mergeCell ref="A32:C32"/>
    <mergeCell ref="A33:C33"/>
    <mergeCell ref="B35:F35"/>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B050"/>
    <pageSetUpPr fitToPage="1"/>
  </sheetPr>
  <dimension ref="A1:H37"/>
  <sheetViews>
    <sheetView showGridLines="0" topLeftCell="A19" workbookViewId="0">
      <selection activeCell="F35" sqref="F3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599</v>
      </c>
      <c r="E4" s="51"/>
      <c r="F4" s="52"/>
    </row>
    <row r="5" spans="1:8" ht="13.5" thickBot="1" x14ac:dyDescent="0.25">
      <c r="A5" s="73" t="s">
        <v>650</v>
      </c>
      <c r="B5" s="3"/>
      <c r="C5" s="42" t="s">
        <v>694</v>
      </c>
      <c r="D5" s="36" t="s">
        <v>695</v>
      </c>
      <c r="E5" s="37"/>
      <c r="F5" s="38"/>
    </row>
    <row r="6" spans="1:8" ht="13.5" thickBot="1" x14ac:dyDescent="0.25">
      <c r="A6" s="4"/>
      <c r="B6" s="3"/>
      <c r="C6" s="3"/>
      <c r="D6" s="3"/>
      <c r="E6" s="3"/>
      <c r="F6" s="3"/>
    </row>
    <row r="7" spans="1:8" ht="13.5" thickBot="1" x14ac:dyDescent="0.25">
      <c r="A7" s="15" t="s">
        <v>21</v>
      </c>
      <c r="B7" s="3"/>
      <c r="C7" s="9" t="s">
        <v>691</v>
      </c>
      <c r="D7" s="8"/>
      <c r="E7" s="8"/>
      <c r="F7" s="53"/>
    </row>
    <row r="8" spans="1:8" ht="13.5" thickBot="1" x14ac:dyDescent="0.25">
      <c r="A8" s="16" t="s">
        <v>42</v>
      </c>
      <c r="B8" s="3"/>
      <c r="C8" s="791" t="s">
        <v>689</v>
      </c>
      <c r="D8" s="792"/>
      <c r="E8" s="792"/>
      <c r="F8" s="793"/>
    </row>
    <row r="9" spans="1:8" ht="13.5" thickBot="1" x14ac:dyDescent="0.25">
      <c r="A9" s="16" t="s">
        <v>26</v>
      </c>
      <c r="B9" s="3"/>
      <c r="C9" s="791" t="s">
        <v>690</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100.57</v>
      </c>
      <c r="D12" s="797"/>
      <c r="E12" s="3"/>
      <c r="F12" s="3"/>
    </row>
    <row r="13" spans="1:8" ht="13.5" thickBot="1" x14ac:dyDescent="0.25">
      <c r="A13" s="15" t="s">
        <v>20</v>
      </c>
      <c r="B13" s="3"/>
      <c r="C13" s="796">
        <v>100.57</v>
      </c>
      <c r="D13" s="797"/>
      <c r="E13" s="3"/>
      <c r="F13" s="3"/>
    </row>
    <row r="14" spans="1:8" ht="13.5" thickBot="1" x14ac:dyDescent="0.25">
      <c r="A14" s="16" t="s">
        <v>1</v>
      </c>
      <c r="B14" s="3"/>
      <c r="C14" s="796">
        <v>100.57</v>
      </c>
      <c r="D14" s="797"/>
      <c r="E14" s="3"/>
      <c r="F14" s="3"/>
    </row>
    <row r="15" spans="1:8" ht="3" customHeight="1" thickBot="1" x14ac:dyDescent="0.25">
      <c r="A15" s="10"/>
      <c r="B15" s="3"/>
      <c r="C15" s="12"/>
      <c r="D15" s="12"/>
      <c r="E15" s="11"/>
      <c r="F15" s="11"/>
    </row>
    <row r="16" spans="1:8" ht="13.5" thickBot="1" x14ac:dyDescent="0.25">
      <c r="A16" s="15" t="s">
        <v>18</v>
      </c>
      <c r="B16" s="11"/>
      <c r="C16" s="791" t="s">
        <v>1086</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21"/>
      <c r="C22" s="21"/>
      <c r="D22" s="22"/>
      <c r="E22" s="55"/>
      <c r="F22" s="55"/>
    </row>
    <row r="23" spans="1:8" ht="13.5" thickBot="1" x14ac:dyDescent="0.25">
      <c r="A23" s="22"/>
      <c r="B23" s="62">
        <v>640</v>
      </c>
      <c r="C23" s="32"/>
      <c r="D23" s="22" t="s">
        <v>66</v>
      </c>
      <c r="E23" s="55">
        <v>100570</v>
      </c>
      <c r="F23" s="55">
        <v>100570</v>
      </c>
    </row>
    <row r="24" spans="1:8" ht="13.5" thickBot="1" x14ac:dyDescent="0.25">
      <c r="A24" s="23" t="s">
        <v>11</v>
      </c>
      <c r="B24" s="24"/>
      <c r="C24" s="24"/>
      <c r="D24" s="24"/>
      <c r="E24" s="61">
        <f>SUM(E22:E23)</f>
        <v>100570</v>
      </c>
      <c r="F24" s="61">
        <f>SUM(F22:F23)</f>
        <v>100570</v>
      </c>
    </row>
    <row r="25" spans="1:8" ht="13.5" thickBot="1" x14ac:dyDescent="0.25">
      <c r="A25" s="491"/>
      <c r="B25" s="408"/>
      <c r="C25" s="408"/>
      <c r="D25" s="408"/>
      <c r="E25" s="492"/>
      <c r="F25" s="493"/>
    </row>
    <row r="26" spans="1:8" ht="13.5" thickBot="1" x14ac:dyDescent="0.25">
      <c r="A26" s="23" t="s">
        <v>12</v>
      </c>
      <c r="B26" s="251"/>
      <c r="C26" s="24"/>
      <c r="D26" s="24"/>
      <c r="E26" s="60">
        <f>E25</f>
        <v>0</v>
      </c>
      <c r="F26" s="60">
        <f>F25</f>
        <v>0</v>
      </c>
    </row>
    <row r="27" spans="1:8" ht="13.5" thickBot="1" x14ac:dyDescent="0.25">
      <c r="A27" s="26" t="s">
        <v>13</v>
      </c>
      <c r="B27" s="24"/>
      <c r="C27" s="24"/>
      <c r="D27" s="24"/>
      <c r="E27" s="58">
        <f>E26+E24</f>
        <v>100570</v>
      </c>
      <c r="F27" s="58">
        <f>F26+F24</f>
        <v>100570</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25" t="s">
        <v>22</v>
      </c>
      <c r="B32" s="825"/>
      <c r="C32" s="825"/>
      <c r="D32" s="174" t="s">
        <v>15</v>
      </c>
      <c r="E32" s="175" t="s">
        <v>878</v>
      </c>
      <c r="F32" s="175">
        <v>2020</v>
      </c>
    </row>
    <row r="33" spans="1:8" ht="41.25" customHeight="1" x14ac:dyDescent="0.2">
      <c r="A33" s="829" t="s">
        <v>692</v>
      </c>
      <c r="B33" s="1007"/>
      <c r="C33" s="830"/>
      <c r="D33" s="63" t="s">
        <v>693</v>
      </c>
      <c r="E33" s="591" t="s">
        <v>386</v>
      </c>
      <c r="F33" s="591" t="s">
        <v>386</v>
      </c>
    </row>
    <row r="34" spans="1:8" ht="12" customHeight="1" x14ac:dyDescent="0.2">
      <c r="A34" s="6" t="s">
        <v>16</v>
      </c>
      <c r="E34" s="20"/>
      <c r="F34" s="20"/>
    </row>
    <row r="35" spans="1:8" ht="103.5" customHeight="1" x14ac:dyDescent="0.2">
      <c r="A35" s="255" t="s">
        <v>17</v>
      </c>
      <c r="B35" s="1065" t="s">
        <v>696</v>
      </c>
      <c r="C35" s="1065"/>
      <c r="D35" s="1065"/>
      <c r="E35" s="1065"/>
      <c r="F35" s="1065"/>
      <c r="G35" s="19"/>
      <c r="H35" s="19"/>
    </row>
    <row r="37" spans="1:8" ht="24" x14ac:dyDescent="0.2">
      <c r="A37" s="99" t="s">
        <v>29</v>
      </c>
      <c r="B37" s="948"/>
      <c r="C37" s="948"/>
      <c r="D37" s="948"/>
      <c r="E37" s="948"/>
      <c r="F37" s="948"/>
    </row>
  </sheetData>
  <mergeCells count="12">
    <mergeCell ref="B35:F35"/>
    <mergeCell ref="B37:F37"/>
    <mergeCell ref="C14:D14"/>
    <mergeCell ref="C16:F16"/>
    <mergeCell ref="C17:F17"/>
    <mergeCell ref="A32:C32"/>
    <mergeCell ref="A33:C33"/>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00B050"/>
    <pageSetUpPr fitToPage="1"/>
  </sheetPr>
  <dimension ref="A1:I94"/>
  <sheetViews>
    <sheetView topLeftCell="A25" zoomScale="110" zoomScaleNormal="110" workbookViewId="0">
      <selection activeCell="F35" sqref="F35"/>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73" t="s">
        <v>650</v>
      </c>
      <c r="B5" s="3"/>
      <c r="C5" s="670" t="s">
        <v>417</v>
      </c>
      <c r="D5" s="1095" t="s">
        <v>247</v>
      </c>
      <c r="E5" s="1096"/>
      <c r="F5" s="1097"/>
      <c r="G5" s="7"/>
      <c r="H5" s="7"/>
      <c r="I5" s="7"/>
    </row>
    <row r="6" spans="1:9" ht="13.5" thickBot="1" x14ac:dyDescent="0.25">
      <c r="A6" s="15" t="s">
        <v>27</v>
      </c>
      <c r="B6" s="3"/>
      <c r="C6" s="671" t="s">
        <v>421</v>
      </c>
      <c r="D6" s="1095" t="s">
        <v>422</v>
      </c>
      <c r="E6" s="1096"/>
      <c r="F6" s="1097"/>
      <c r="G6" s="7"/>
      <c r="H6" s="7"/>
      <c r="I6" s="7"/>
    </row>
    <row r="7" spans="1:9" ht="13.5" thickBot="1" x14ac:dyDescent="0.25">
      <c r="A7" s="4"/>
      <c r="B7" s="3"/>
      <c r="C7" s="3"/>
      <c r="D7" s="3"/>
      <c r="E7" s="3"/>
      <c r="F7" s="3"/>
      <c r="G7" s="7"/>
      <c r="H7" s="7"/>
      <c r="I7" s="7"/>
    </row>
    <row r="8" spans="1:9" ht="13.5" thickBot="1" x14ac:dyDescent="0.25">
      <c r="A8" s="284" t="s">
        <v>21</v>
      </c>
      <c r="B8" s="3"/>
      <c r="C8" s="791" t="s">
        <v>423</v>
      </c>
      <c r="D8" s="792"/>
      <c r="E8" s="792"/>
      <c r="F8" s="793"/>
      <c r="G8" s="7"/>
      <c r="H8" s="7"/>
      <c r="I8" s="7"/>
    </row>
    <row r="9" spans="1:9" ht="34.5" thickBot="1" x14ac:dyDescent="0.25">
      <c r="A9" s="281" t="s">
        <v>25</v>
      </c>
      <c r="B9" s="3"/>
      <c r="C9" s="927" t="s">
        <v>275</v>
      </c>
      <c r="D9" s="928"/>
      <c r="E9" s="928"/>
      <c r="F9" s="929"/>
      <c r="G9" s="7"/>
      <c r="H9" s="7"/>
      <c r="I9" s="7"/>
    </row>
    <row r="10" spans="1:9" ht="13.5" thickBot="1" x14ac:dyDescent="0.25">
      <c r="A10" s="281" t="s">
        <v>26</v>
      </c>
      <c r="B10" s="3"/>
      <c r="C10" s="791" t="s">
        <v>424</v>
      </c>
      <c r="D10" s="792"/>
      <c r="E10" s="792"/>
      <c r="F10" s="1103"/>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23.25" thickBot="1" x14ac:dyDescent="0.25">
      <c r="A13" s="286" t="s">
        <v>2</v>
      </c>
      <c r="B13" s="3"/>
      <c r="C13" s="1104">
        <v>327.49</v>
      </c>
      <c r="D13" s="1105"/>
      <c r="E13" s="3"/>
      <c r="F13" s="3"/>
      <c r="G13" s="7"/>
      <c r="H13" s="7"/>
      <c r="I13" s="7"/>
    </row>
    <row r="14" spans="1:9" ht="23.25" thickBot="1" x14ac:dyDescent="0.25">
      <c r="A14" s="284" t="s">
        <v>279</v>
      </c>
      <c r="B14" s="3"/>
      <c r="C14" s="1104">
        <v>304.72800000000001</v>
      </c>
      <c r="D14" s="1105"/>
      <c r="E14" s="3"/>
      <c r="F14" s="3"/>
      <c r="G14" s="7"/>
      <c r="H14" s="7"/>
      <c r="I14" s="7"/>
    </row>
    <row r="15" spans="1:9" ht="13.5" thickBot="1" x14ac:dyDescent="0.25">
      <c r="A15" s="281" t="s">
        <v>1</v>
      </c>
      <c r="B15" s="3"/>
      <c r="C15" s="1098">
        <v>109.1</v>
      </c>
      <c r="D15" s="1099"/>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1100" t="s">
        <v>1006</v>
      </c>
      <c r="D17" s="1101"/>
      <c r="E17" s="1101"/>
      <c r="F17" s="1102"/>
      <c r="G17" s="7"/>
      <c r="H17" s="7"/>
      <c r="I17" s="7"/>
    </row>
    <row r="18" spans="1:9" ht="13.5" thickBot="1" x14ac:dyDescent="0.25">
      <c r="A18" s="281" t="s">
        <v>19</v>
      </c>
      <c r="B18" s="3"/>
      <c r="C18" s="1067" t="s">
        <v>1007</v>
      </c>
      <c r="D18" s="1068"/>
      <c r="E18" s="1068"/>
      <c r="F18" s="5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203428.4</v>
      </c>
      <c r="F23" s="130">
        <v>230594.89</v>
      </c>
      <c r="G23" s="358"/>
      <c r="H23" s="358"/>
      <c r="I23" s="358"/>
    </row>
    <row r="24" spans="1:9" x14ac:dyDescent="0.2">
      <c r="A24" s="136"/>
      <c r="B24" s="88">
        <v>620</v>
      </c>
      <c r="C24" s="87"/>
      <c r="D24" s="88" t="s">
        <v>57</v>
      </c>
      <c r="E24" s="130">
        <v>72800</v>
      </c>
      <c r="F24" s="130">
        <v>77654.36</v>
      </c>
      <c r="G24" s="358"/>
      <c r="H24" s="358"/>
      <c r="I24" s="358"/>
    </row>
    <row r="25" spans="1:9" x14ac:dyDescent="0.2">
      <c r="A25" s="237"/>
      <c r="B25" s="176">
        <v>630</v>
      </c>
      <c r="C25" s="176"/>
      <c r="D25" s="176" t="s">
        <v>55</v>
      </c>
      <c r="E25" s="179">
        <v>27000</v>
      </c>
      <c r="F25" s="179">
        <v>22825.99</v>
      </c>
      <c r="G25" s="357"/>
      <c r="H25" s="359"/>
      <c r="I25" s="359"/>
    </row>
    <row r="26" spans="1:9" ht="13.5" thickBot="1" x14ac:dyDescent="0.25">
      <c r="A26" s="250"/>
      <c r="B26" s="263">
        <v>640</v>
      </c>
      <c r="C26" s="263"/>
      <c r="D26" s="263" t="s">
        <v>66</v>
      </c>
      <c r="E26" s="264">
        <v>1500</v>
      </c>
      <c r="F26" s="264">
        <v>1285.29</v>
      </c>
      <c r="G26" s="360"/>
      <c r="H26" s="361"/>
      <c r="I26" s="361"/>
    </row>
    <row r="27" spans="1:9" ht="13.5" thickBot="1" x14ac:dyDescent="0.25">
      <c r="A27" s="23" t="s">
        <v>11</v>
      </c>
      <c r="B27" s="24"/>
      <c r="C27" s="24"/>
      <c r="D27" s="24"/>
      <c r="E27" s="60">
        <f>SUM(E23:E26)</f>
        <v>304728.40000000002</v>
      </c>
      <c r="F27" s="61">
        <f>SUM(F23:F26)</f>
        <v>332360.52999999997</v>
      </c>
      <c r="G27" s="360"/>
      <c r="H27" s="361"/>
      <c r="I27" s="361"/>
    </row>
    <row r="28" spans="1:9" ht="13.5" thickBot="1" x14ac:dyDescent="0.25">
      <c r="A28" s="250"/>
      <c r="B28" s="279">
        <v>717</v>
      </c>
      <c r="C28" s="237"/>
      <c r="D28" s="237"/>
      <c r="E28" s="236">
        <v>0</v>
      </c>
      <c r="F28" s="236">
        <v>9880</v>
      </c>
      <c r="G28" s="357"/>
      <c r="H28" s="362"/>
      <c r="I28" s="362"/>
    </row>
    <row r="29" spans="1:9" ht="13.5" thickBot="1" x14ac:dyDescent="0.25">
      <c r="A29" s="23" t="s">
        <v>12</v>
      </c>
      <c r="B29" s="251"/>
      <c r="C29" s="24"/>
      <c r="D29" s="24"/>
      <c r="E29" s="60">
        <v>0</v>
      </c>
      <c r="F29" s="60">
        <f>F28</f>
        <v>9880</v>
      </c>
      <c r="G29" s="357"/>
      <c r="H29" s="362"/>
      <c r="I29" s="362"/>
    </row>
    <row r="30" spans="1:9" ht="13.5" thickBot="1" x14ac:dyDescent="0.25">
      <c r="A30" s="378" t="s">
        <v>13</v>
      </c>
      <c r="B30" s="379"/>
      <c r="C30" s="379"/>
      <c r="D30" s="379"/>
      <c r="E30" s="380">
        <f>E27+E29</f>
        <v>304728.40000000002</v>
      </c>
      <c r="F30" s="380">
        <f>F27+F29</f>
        <v>342240.52999999997</v>
      </c>
      <c r="G30" s="357"/>
      <c r="H30" s="362"/>
      <c r="I30" s="362"/>
    </row>
    <row r="31" spans="1:9" x14ac:dyDescent="0.2">
      <c r="A31" s="381" t="s">
        <v>249</v>
      </c>
      <c r="B31" s="1069" t="s">
        <v>6</v>
      </c>
      <c r="C31" s="1069"/>
      <c r="D31" s="382" t="s">
        <v>250</v>
      </c>
      <c r="E31" s="382" t="s">
        <v>9</v>
      </c>
      <c r="F31" s="383" t="s">
        <v>10</v>
      </c>
      <c r="G31" s="357"/>
      <c r="H31" s="362"/>
      <c r="I31" s="362"/>
    </row>
    <row r="32" spans="1:9" x14ac:dyDescent="0.2">
      <c r="A32" s="429"/>
      <c r="B32" s="1070">
        <v>223</v>
      </c>
      <c r="C32" s="1071"/>
      <c r="D32" s="476" t="s">
        <v>849</v>
      </c>
      <c r="E32" s="55">
        <v>6000</v>
      </c>
      <c r="F32" s="55">
        <v>4448</v>
      </c>
      <c r="G32" s="357"/>
      <c r="H32" s="362"/>
      <c r="I32" s="362"/>
    </row>
    <row r="33" spans="1:9" x14ac:dyDescent="0.2">
      <c r="A33" s="429"/>
      <c r="B33" s="972"/>
      <c r="C33" s="974"/>
      <c r="D33" s="428"/>
      <c r="E33" s="55"/>
      <c r="F33" s="55"/>
      <c r="G33" s="357"/>
      <c r="H33" s="362"/>
      <c r="I33" s="362"/>
    </row>
    <row r="34" spans="1:9" ht="13.5" thickBot="1" x14ac:dyDescent="0.25">
      <c r="A34" s="33" t="s">
        <v>251</v>
      </c>
      <c r="B34" s="31"/>
      <c r="C34" s="31"/>
      <c r="D34" s="31"/>
      <c r="E34" s="356">
        <f>E32+E33</f>
        <v>6000</v>
      </c>
      <c r="F34" s="356">
        <f>F32+F33</f>
        <v>4448</v>
      </c>
      <c r="G34" s="357"/>
      <c r="H34" s="362"/>
      <c r="I34" s="362"/>
    </row>
    <row r="35" spans="1:9" x14ac:dyDescent="0.2">
      <c r="E35" s="357"/>
      <c r="F35" s="357"/>
      <c r="G35" s="357"/>
      <c r="H35" s="362"/>
      <c r="I35" s="362"/>
    </row>
    <row r="36" spans="1:9" ht="15.75" x14ac:dyDescent="0.25">
      <c r="A36" s="13" t="s">
        <v>14</v>
      </c>
      <c r="B36" s="283"/>
      <c r="C36" s="14"/>
      <c r="D36" s="14"/>
      <c r="E36" s="14"/>
      <c r="F36" s="14"/>
      <c r="G36" s="372"/>
      <c r="H36" s="372"/>
      <c r="I36" s="372"/>
    </row>
    <row r="37" spans="1:9" ht="22.5" x14ac:dyDescent="0.2">
      <c r="A37" s="825" t="s">
        <v>22</v>
      </c>
      <c r="B37" s="825"/>
      <c r="C37" s="825"/>
      <c r="D37" s="175" t="s">
        <v>15</v>
      </c>
      <c r="E37" s="175" t="s">
        <v>888</v>
      </c>
      <c r="F37" s="554" t="s">
        <v>1008</v>
      </c>
      <c r="G37" s="11"/>
      <c r="H37" s="11"/>
      <c r="I37" s="11"/>
    </row>
    <row r="38" spans="1:9" x14ac:dyDescent="0.2">
      <c r="A38" s="1091" t="s">
        <v>757</v>
      </c>
      <c r="B38" s="1092"/>
      <c r="C38" s="1092"/>
      <c r="D38" s="1092"/>
      <c r="E38" s="1092"/>
      <c r="F38" s="1093"/>
      <c r="G38" s="11"/>
      <c r="H38" s="11"/>
      <c r="I38" s="11"/>
    </row>
    <row r="39" spans="1:9" ht="27" customHeight="1" x14ac:dyDescent="0.2">
      <c r="A39" s="1073" t="s">
        <v>496</v>
      </c>
      <c r="B39" s="1074"/>
      <c r="C39" s="1075"/>
      <c r="D39" s="679" t="s">
        <v>254</v>
      </c>
      <c r="E39" s="681">
        <v>8</v>
      </c>
      <c r="F39" s="681">
        <v>8</v>
      </c>
      <c r="G39" s="358"/>
      <c r="H39" s="358"/>
      <c r="I39" s="363"/>
    </row>
    <row r="40" spans="1:9" ht="24" customHeight="1" x14ac:dyDescent="0.2">
      <c r="A40" s="1088"/>
      <c r="B40" s="1089"/>
      <c r="C40" s="1090"/>
      <c r="D40" s="680" t="s">
        <v>255</v>
      </c>
      <c r="E40" s="681">
        <v>162</v>
      </c>
      <c r="F40" s="681">
        <v>152</v>
      </c>
      <c r="G40" s="366"/>
      <c r="H40" s="367"/>
      <c r="I40" s="366"/>
    </row>
    <row r="41" spans="1:9" ht="27" customHeight="1" x14ac:dyDescent="0.2">
      <c r="A41" s="1088"/>
      <c r="B41" s="1089"/>
      <c r="C41" s="1090"/>
      <c r="D41" s="680" t="s">
        <v>742</v>
      </c>
      <c r="E41" s="681">
        <v>17</v>
      </c>
      <c r="F41" s="681">
        <v>17</v>
      </c>
      <c r="G41" s="366"/>
      <c r="H41" s="367"/>
      <c r="I41" s="366"/>
    </row>
    <row r="42" spans="1:9" ht="22.5" customHeight="1" x14ac:dyDescent="0.2">
      <c r="A42" s="1076"/>
      <c r="B42" s="1077"/>
      <c r="C42" s="1078"/>
      <c r="D42" s="680" t="s">
        <v>743</v>
      </c>
      <c r="E42" s="681">
        <v>17</v>
      </c>
      <c r="F42" s="681">
        <v>4</v>
      </c>
      <c r="G42" s="366"/>
      <c r="H42" s="367"/>
      <c r="I42" s="366"/>
    </row>
    <row r="43" spans="1:9" x14ac:dyDescent="0.2">
      <c r="A43" s="1091" t="s">
        <v>744</v>
      </c>
      <c r="B43" s="1092"/>
      <c r="C43" s="1092"/>
      <c r="D43" s="1092"/>
      <c r="E43" s="1092"/>
      <c r="F43" s="1093"/>
      <c r="G43" s="369"/>
      <c r="H43" s="370"/>
      <c r="I43" s="371"/>
    </row>
    <row r="44" spans="1:9" ht="33.75" x14ac:dyDescent="0.2">
      <c r="A44" s="1106" t="s">
        <v>262</v>
      </c>
      <c r="B44" s="1107"/>
      <c r="C44" s="1108"/>
      <c r="D44" s="680" t="s">
        <v>745</v>
      </c>
      <c r="E44" s="681">
        <v>14</v>
      </c>
      <c r="F44" s="681">
        <v>5</v>
      </c>
      <c r="G44" s="374"/>
      <c r="H44" s="374"/>
      <c r="I44" s="374"/>
    </row>
    <row r="45" spans="1:9" x14ac:dyDescent="0.2">
      <c r="A45" s="1091" t="s">
        <v>746</v>
      </c>
      <c r="B45" s="1092"/>
      <c r="C45" s="1092"/>
      <c r="D45" s="1092"/>
      <c r="E45" s="1092"/>
      <c r="F45" s="1093"/>
      <c r="G45" s="11"/>
      <c r="H45" s="11"/>
      <c r="I45" s="11"/>
    </row>
    <row r="46" spans="1:9" ht="168" customHeight="1" x14ac:dyDescent="0.2">
      <c r="A46" s="1082" t="s">
        <v>281</v>
      </c>
      <c r="B46" s="1083"/>
      <c r="C46" s="1084"/>
      <c r="D46" s="680" t="s">
        <v>747</v>
      </c>
      <c r="E46" s="681">
        <v>17</v>
      </c>
      <c r="F46" s="681">
        <v>17</v>
      </c>
      <c r="G46" s="374"/>
      <c r="H46" s="374"/>
      <c r="I46" s="374"/>
    </row>
    <row r="47" spans="1:9" ht="105.75" customHeight="1" x14ac:dyDescent="0.2">
      <c r="A47" s="1085"/>
      <c r="B47" s="1086"/>
      <c r="C47" s="1087"/>
      <c r="D47" s="680" t="s">
        <v>748</v>
      </c>
      <c r="E47" s="681">
        <v>7</v>
      </c>
      <c r="F47" s="681">
        <v>7</v>
      </c>
    </row>
    <row r="48" spans="1:9" x14ac:dyDescent="0.2">
      <c r="A48" s="1091" t="s">
        <v>265</v>
      </c>
      <c r="B48" s="1092"/>
      <c r="C48" s="1092"/>
      <c r="D48" s="1092"/>
      <c r="E48" s="1092"/>
      <c r="F48" s="1093"/>
    </row>
    <row r="49" spans="1:6" ht="43.5" customHeight="1" x14ac:dyDescent="0.2">
      <c r="A49" s="1082" t="s">
        <v>749</v>
      </c>
      <c r="B49" s="1083"/>
      <c r="C49" s="1084"/>
      <c r="D49" s="680" t="s">
        <v>267</v>
      </c>
      <c r="E49" s="681">
        <v>10</v>
      </c>
      <c r="F49" s="681">
        <v>5</v>
      </c>
    </row>
    <row r="50" spans="1:6" ht="62.25" customHeight="1" x14ac:dyDescent="0.2">
      <c r="A50" s="1085"/>
      <c r="B50" s="1086"/>
      <c r="C50" s="1087"/>
      <c r="D50" s="680" t="s">
        <v>750</v>
      </c>
      <c r="E50" s="681">
        <v>8</v>
      </c>
      <c r="F50" s="681">
        <v>4</v>
      </c>
    </row>
    <row r="51" spans="1:6" x14ac:dyDescent="0.2">
      <c r="A51" s="1079" t="s">
        <v>268</v>
      </c>
      <c r="B51" s="1080"/>
      <c r="C51" s="1081"/>
      <c r="D51" s="678"/>
      <c r="E51" s="681"/>
      <c r="F51" s="681"/>
    </row>
    <row r="52" spans="1:6" ht="54.75" customHeight="1" x14ac:dyDescent="0.2">
      <c r="A52" s="1073" t="s">
        <v>751</v>
      </c>
      <c r="B52" s="1074"/>
      <c r="C52" s="1075"/>
      <c r="D52" s="680" t="s">
        <v>752</v>
      </c>
      <c r="E52" s="681">
        <v>10</v>
      </c>
      <c r="F52" s="681">
        <v>0</v>
      </c>
    </row>
    <row r="53" spans="1:6" ht="61.5" customHeight="1" x14ac:dyDescent="0.2">
      <c r="A53" s="1076"/>
      <c r="B53" s="1077"/>
      <c r="C53" s="1078"/>
      <c r="D53" s="680" t="s">
        <v>753</v>
      </c>
      <c r="E53" s="681">
        <v>4</v>
      </c>
      <c r="F53" s="681">
        <v>4</v>
      </c>
    </row>
    <row r="54" spans="1:6" x14ac:dyDescent="0.2">
      <c r="A54" s="1079" t="s">
        <v>754</v>
      </c>
      <c r="B54" s="1080"/>
      <c r="C54" s="1081"/>
      <c r="D54" s="678"/>
      <c r="E54" s="681"/>
      <c r="F54" s="681"/>
    </row>
    <row r="55" spans="1:6" ht="43.5" customHeight="1" x14ac:dyDescent="0.2">
      <c r="A55" s="1072" t="s">
        <v>755</v>
      </c>
      <c r="B55" s="1072"/>
      <c r="C55" s="1072"/>
      <c r="D55" s="680" t="s">
        <v>756</v>
      </c>
      <c r="E55" s="681">
        <v>6</v>
      </c>
      <c r="F55" s="681">
        <v>0</v>
      </c>
    </row>
    <row r="56" spans="1:6" x14ac:dyDescent="0.2">
      <c r="A56" s="548"/>
      <c r="B56" s="3"/>
      <c r="C56" s="3"/>
      <c r="D56" s="3"/>
      <c r="E56" s="548"/>
      <c r="F56" s="3"/>
    </row>
    <row r="57" spans="1:6" ht="13.5" thickBot="1" x14ac:dyDescent="0.25">
      <c r="A57" s="682" t="s">
        <v>16</v>
      </c>
      <c r="B57" s="3"/>
      <c r="C57" s="3"/>
      <c r="D57" s="651"/>
      <c r="E57" s="3"/>
      <c r="F57" s="3"/>
    </row>
    <row r="58" spans="1:6" ht="106.5" customHeight="1" thickBot="1" x14ac:dyDescent="0.25">
      <c r="A58" s="611" t="s">
        <v>17</v>
      </c>
      <c r="B58" s="1066" t="s">
        <v>1009</v>
      </c>
      <c r="C58" s="820"/>
      <c r="D58" s="820"/>
      <c r="E58" s="820"/>
      <c r="F58" s="821"/>
    </row>
    <row r="59" spans="1:6" ht="10.5" customHeight="1" thickBot="1" x14ac:dyDescent="0.25">
      <c r="A59" s="551"/>
      <c r="B59" s="550"/>
      <c r="C59" s="550"/>
      <c r="D59" s="550"/>
      <c r="E59" s="550"/>
      <c r="F59" s="550"/>
    </row>
    <row r="60" spans="1:6" ht="63.75" customHeight="1" thickBot="1" x14ac:dyDescent="0.25">
      <c r="A60" s="683" t="s">
        <v>259</v>
      </c>
      <c r="B60" s="1066" t="s">
        <v>850</v>
      </c>
      <c r="C60" s="820"/>
      <c r="D60" s="820"/>
      <c r="E60" s="820"/>
      <c r="F60" s="821"/>
    </row>
    <row r="61" spans="1:6" x14ac:dyDescent="0.2">
      <c r="A61" s="544"/>
      <c r="B61" s="545"/>
      <c r="C61" s="545"/>
      <c r="D61" s="545"/>
      <c r="E61" s="546"/>
      <c r="F61" s="546"/>
    </row>
    <row r="62" spans="1:6" x14ac:dyDescent="0.2">
      <c r="A62" s="437"/>
      <c r="B62" s="437"/>
      <c r="C62" s="437"/>
      <c r="D62" s="437"/>
      <c r="E62" s="552"/>
      <c r="F62" s="552"/>
    </row>
    <row r="63" spans="1:6" ht="36.75" customHeight="1" x14ac:dyDescent="0.2">
      <c r="A63" s="437"/>
      <c r="B63" s="437"/>
      <c r="C63" s="437"/>
      <c r="D63" s="437"/>
      <c r="E63" s="552"/>
      <c r="F63" s="552"/>
    </row>
    <row r="64" spans="1:6" ht="16.5" customHeight="1" x14ac:dyDescent="0.2">
      <c r="A64" s="548"/>
      <c r="B64" s="3"/>
      <c r="C64" s="3"/>
      <c r="D64" s="3"/>
      <c r="E64" s="548"/>
      <c r="F64" s="3"/>
    </row>
    <row r="65" spans="1:6" x14ac:dyDescent="0.2">
      <c r="A65" s="549"/>
      <c r="B65" s="553"/>
      <c r="C65" s="553"/>
      <c r="D65" s="553"/>
      <c r="E65" s="553"/>
      <c r="F65" s="553"/>
    </row>
    <row r="66" spans="1:6" x14ac:dyDescent="0.2">
      <c r="A66" s="3"/>
      <c r="B66" s="3"/>
      <c r="C66" s="3"/>
      <c r="D66" s="3"/>
      <c r="E66" s="3"/>
      <c r="F66" s="3"/>
    </row>
    <row r="67" spans="1:6" x14ac:dyDescent="0.2">
      <c r="A67" s="551"/>
      <c r="B67" s="550"/>
      <c r="C67" s="550"/>
      <c r="D67" s="550"/>
      <c r="E67" s="550"/>
      <c r="F67" s="550"/>
    </row>
    <row r="68" spans="1:6" x14ac:dyDescent="0.2">
      <c r="A68" s="3"/>
      <c r="B68" s="3"/>
      <c r="C68" s="3"/>
      <c r="D68" s="3"/>
      <c r="E68" s="3"/>
      <c r="F68" s="3"/>
    </row>
    <row r="69" spans="1:6" x14ac:dyDescent="0.2">
      <c r="A69" s="544"/>
      <c r="B69" s="545"/>
      <c r="C69" s="545"/>
      <c r="D69" s="545"/>
      <c r="E69" s="546"/>
      <c r="F69" s="546"/>
    </row>
    <row r="70" spans="1:6" x14ac:dyDescent="0.2">
      <c r="A70" s="437"/>
      <c r="B70" s="437"/>
      <c r="C70" s="437"/>
      <c r="D70" s="437"/>
      <c r="E70" s="552"/>
      <c r="F70" s="552"/>
    </row>
    <row r="71" spans="1:6" ht="22.5" customHeight="1" x14ac:dyDescent="0.2">
      <c r="A71" s="437"/>
      <c r="B71" s="437"/>
      <c r="C71" s="437"/>
      <c r="D71" s="437"/>
      <c r="E71" s="552"/>
      <c r="F71" s="552"/>
    </row>
    <row r="72" spans="1:6" x14ac:dyDescent="0.2">
      <c r="A72" s="437"/>
      <c r="B72" s="437"/>
      <c r="C72" s="437"/>
      <c r="D72" s="437"/>
      <c r="E72" s="547"/>
      <c r="F72" s="547"/>
    </row>
    <row r="73" spans="1:6" x14ac:dyDescent="0.2">
      <c r="A73" s="548"/>
      <c r="B73" s="3"/>
      <c r="C73" s="3"/>
      <c r="D73" s="3"/>
      <c r="E73" s="548"/>
      <c r="F73" s="3"/>
    </row>
    <row r="74" spans="1:6" x14ac:dyDescent="0.2">
      <c r="A74" s="549"/>
      <c r="B74" s="550"/>
      <c r="C74" s="550"/>
      <c r="D74" s="550"/>
      <c r="E74" s="550"/>
      <c r="F74" s="550"/>
    </row>
    <row r="75" spans="1:6" x14ac:dyDescent="0.2">
      <c r="A75" s="3"/>
      <c r="B75" s="3"/>
      <c r="C75" s="3"/>
      <c r="D75" s="3"/>
      <c r="E75" s="3"/>
      <c r="F75" s="3"/>
    </row>
    <row r="76" spans="1:6" x14ac:dyDescent="0.2">
      <c r="A76" s="551"/>
      <c r="B76" s="553"/>
      <c r="C76" s="553"/>
      <c r="D76" s="553"/>
      <c r="E76" s="553"/>
      <c r="F76" s="553"/>
    </row>
    <row r="77" spans="1:6" x14ac:dyDescent="0.2">
      <c r="A77" s="3"/>
      <c r="B77" s="3"/>
      <c r="C77" s="3"/>
      <c r="D77" s="3"/>
      <c r="E77" s="3"/>
      <c r="F77" s="3"/>
    </row>
    <row r="78" spans="1:6" x14ac:dyDescent="0.2">
      <c r="A78" s="544"/>
      <c r="B78" s="545"/>
      <c r="C78" s="545"/>
      <c r="D78" s="545"/>
      <c r="E78" s="546"/>
      <c r="F78" s="546"/>
    </row>
    <row r="79" spans="1:6" x14ac:dyDescent="0.2">
      <c r="A79" s="437"/>
      <c r="B79" s="437"/>
      <c r="C79" s="437"/>
      <c r="D79" s="437"/>
      <c r="E79" s="552"/>
      <c r="F79" s="552"/>
    </row>
    <row r="80" spans="1:6" x14ac:dyDescent="0.2">
      <c r="A80" s="437"/>
      <c r="B80" s="437"/>
      <c r="C80" s="437"/>
      <c r="D80" s="437"/>
      <c r="E80" s="552"/>
      <c r="F80" s="552"/>
    </row>
    <row r="81" spans="1:6" x14ac:dyDescent="0.2">
      <c r="A81" s="548"/>
      <c r="B81" s="3"/>
      <c r="C81" s="3"/>
      <c r="D81" s="3"/>
      <c r="E81" s="548"/>
      <c r="F81" s="3"/>
    </row>
    <row r="82" spans="1:6" x14ac:dyDescent="0.2">
      <c r="A82" s="549"/>
      <c r="B82" s="550"/>
      <c r="C82" s="550"/>
      <c r="D82" s="550"/>
      <c r="E82" s="550"/>
      <c r="F82" s="550"/>
    </row>
    <row r="83" spans="1:6" x14ac:dyDescent="0.2">
      <c r="A83" s="3"/>
      <c r="B83" s="3"/>
      <c r="C83" s="3"/>
      <c r="D83" s="3"/>
      <c r="E83" s="3"/>
      <c r="F83" s="3"/>
    </row>
    <row r="84" spans="1:6" x14ac:dyDescent="0.2">
      <c r="A84" s="551"/>
      <c r="B84" s="550"/>
      <c r="C84" s="550"/>
      <c r="D84" s="550"/>
      <c r="E84" s="550"/>
      <c r="F84" s="550"/>
    </row>
    <row r="85" spans="1:6" x14ac:dyDescent="0.2">
      <c r="A85" s="3"/>
      <c r="B85" s="3"/>
      <c r="C85" s="3"/>
      <c r="D85" s="3"/>
      <c r="E85" s="3"/>
      <c r="F85" s="3"/>
    </row>
    <row r="86" spans="1:6" x14ac:dyDescent="0.2">
      <c r="A86" s="544"/>
      <c r="B86" s="545"/>
      <c r="C86" s="545"/>
      <c r="D86" s="545"/>
      <c r="E86" s="546"/>
      <c r="F86" s="546"/>
    </row>
    <row r="87" spans="1:6" x14ac:dyDescent="0.2">
      <c r="A87" s="437"/>
      <c r="B87" s="437"/>
      <c r="C87" s="437"/>
      <c r="D87" s="437"/>
      <c r="E87" s="552"/>
      <c r="F87" s="552"/>
    </row>
    <row r="88" spans="1:6" x14ac:dyDescent="0.2">
      <c r="A88" s="437"/>
      <c r="B88" s="437"/>
      <c r="C88" s="437"/>
      <c r="D88" s="437"/>
      <c r="E88" s="552"/>
      <c r="F88" s="552"/>
    </row>
    <row r="89" spans="1:6" x14ac:dyDescent="0.2">
      <c r="A89" s="548"/>
      <c r="B89" s="3"/>
      <c r="C89" s="3"/>
      <c r="D89" s="3"/>
      <c r="E89" s="548"/>
      <c r="F89" s="3"/>
    </row>
    <row r="90" spans="1:6" x14ac:dyDescent="0.2">
      <c r="A90" s="549"/>
      <c r="B90" s="550"/>
      <c r="C90" s="550"/>
      <c r="D90" s="550"/>
      <c r="E90" s="550"/>
      <c r="F90" s="550"/>
    </row>
    <row r="91" spans="1:6" x14ac:dyDescent="0.2">
      <c r="A91" s="3"/>
      <c r="B91" s="3"/>
      <c r="C91" s="3"/>
      <c r="D91" s="3"/>
      <c r="E91" s="3"/>
      <c r="F91" s="3"/>
    </row>
    <row r="92" spans="1:6" x14ac:dyDescent="0.2">
      <c r="A92" s="551"/>
      <c r="B92" s="550"/>
      <c r="C92" s="550"/>
      <c r="D92" s="550"/>
      <c r="E92" s="550"/>
      <c r="F92" s="550"/>
    </row>
    <row r="93" spans="1:6" x14ac:dyDescent="0.2">
      <c r="A93" s="3"/>
      <c r="B93" s="3"/>
      <c r="C93" s="3"/>
      <c r="D93" s="3"/>
      <c r="E93" s="3"/>
      <c r="F93" s="3"/>
    </row>
    <row r="94" spans="1:6" x14ac:dyDescent="0.2">
      <c r="A94" s="3"/>
      <c r="B94" s="3"/>
      <c r="C94" s="3"/>
      <c r="D94" s="3"/>
      <c r="E94" s="3"/>
      <c r="F94" s="3"/>
    </row>
  </sheetData>
  <mergeCells count="31">
    <mergeCell ref="A46:C47"/>
    <mergeCell ref="A54:C54"/>
    <mergeCell ref="D3:F3"/>
    <mergeCell ref="D4:F4"/>
    <mergeCell ref="D5:F5"/>
    <mergeCell ref="D6:F6"/>
    <mergeCell ref="C8:F8"/>
    <mergeCell ref="C15:D15"/>
    <mergeCell ref="C17:F17"/>
    <mergeCell ref="C9:F9"/>
    <mergeCell ref="C10:F10"/>
    <mergeCell ref="C12:D12"/>
    <mergeCell ref="C13:D13"/>
    <mergeCell ref="C14:D14"/>
    <mergeCell ref="A44:C44"/>
    <mergeCell ref="B58:F58"/>
    <mergeCell ref="B60:F60"/>
    <mergeCell ref="C18:E18"/>
    <mergeCell ref="B31:C31"/>
    <mergeCell ref="B32:C32"/>
    <mergeCell ref="B33:C33"/>
    <mergeCell ref="A55:C55"/>
    <mergeCell ref="A52:C53"/>
    <mergeCell ref="A51:C51"/>
    <mergeCell ref="A49:C50"/>
    <mergeCell ref="A37:C37"/>
    <mergeCell ref="A39:C42"/>
    <mergeCell ref="A38:F38"/>
    <mergeCell ref="A43:F43"/>
    <mergeCell ref="A45:F45"/>
    <mergeCell ref="A48:F48"/>
  </mergeCells>
  <pageMargins left="0.7" right="0.7" top="0.75" bottom="0.75" header="0.3" footer="0.3"/>
  <pageSetup paperSize="9" fitToHeight="0" orientation="portrait" r:id="rId1"/>
  <legacy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00B050"/>
    <pageSetUpPr fitToPage="1"/>
  </sheetPr>
  <dimension ref="A1:I91"/>
  <sheetViews>
    <sheetView workbookViewId="0">
      <selection activeCell="F35" sqref="F35"/>
    </sheetView>
  </sheetViews>
  <sheetFormatPr defaultRowHeight="12.75" x14ac:dyDescent="0.2"/>
  <cols>
    <col min="1" max="1" width="21.42578125" customWidth="1"/>
    <col min="2" max="2" width="6.85546875" customWidth="1"/>
    <col min="3" max="3" width="12"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73" t="s">
        <v>650</v>
      </c>
      <c r="B5" s="3"/>
      <c r="C5" s="670" t="s">
        <v>417</v>
      </c>
      <c r="D5" s="1095" t="s">
        <v>247</v>
      </c>
      <c r="E5" s="1096"/>
      <c r="F5" s="1097"/>
      <c r="G5" s="7"/>
      <c r="H5" s="7"/>
      <c r="I5" s="7"/>
    </row>
    <row r="6" spans="1:9" ht="13.5" thickBot="1" x14ac:dyDescent="0.25">
      <c r="A6" s="15" t="s">
        <v>27</v>
      </c>
      <c r="B6" s="3"/>
      <c r="C6" s="671" t="s">
        <v>419</v>
      </c>
      <c r="D6" s="1095" t="s">
        <v>418</v>
      </c>
      <c r="E6" s="1096"/>
      <c r="F6" s="1097"/>
      <c r="G6" s="7"/>
      <c r="H6" s="7"/>
      <c r="I6" s="7"/>
    </row>
    <row r="7" spans="1:9" ht="13.5" thickBot="1" x14ac:dyDescent="0.25">
      <c r="A7" s="4"/>
      <c r="B7" s="3"/>
      <c r="C7" s="3"/>
      <c r="D7" s="3"/>
      <c r="E7" s="3"/>
      <c r="F7" s="3"/>
      <c r="G7" s="7"/>
      <c r="H7" s="7"/>
      <c r="I7" s="7"/>
    </row>
    <row r="8" spans="1:9" ht="13.5" thickBot="1" x14ac:dyDescent="0.25">
      <c r="A8" s="284" t="s">
        <v>21</v>
      </c>
      <c r="B8" s="3"/>
      <c r="C8" s="791" t="s">
        <v>420</v>
      </c>
      <c r="D8" s="792"/>
      <c r="E8" s="792"/>
      <c r="F8" s="793"/>
      <c r="G8" s="7"/>
      <c r="H8" s="7"/>
      <c r="I8" s="7"/>
    </row>
    <row r="9" spans="1:9" ht="23.25" thickBot="1" x14ac:dyDescent="0.25">
      <c r="A9" s="281" t="s">
        <v>25</v>
      </c>
      <c r="B9" s="3"/>
      <c r="C9" s="927" t="s">
        <v>275</v>
      </c>
      <c r="D9" s="928"/>
      <c r="E9" s="928"/>
      <c r="F9" s="929"/>
      <c r="G9" s="7"/>
      <c r="H9" s="7"/>
      <c r="I9" s="7"/>
    </row>
    <row r="10" spans="1:9" ht="13.5" thickBot="1" x14ac:dyDescent="0.25">
      <c r="A10" s="281" t="s">
        <v>26</v>
      </c>
      <c r="B10" s="3"/>
      <c r="C10" s="791" t="s">
        <v>248</v>
      </c>
      <c r="D10" s="792"/>
      <c r="E10" s="792"/>
      <c r="F10" s="1103"/>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3.5" customHeight="1" thickBot="1" x14ac:dyDescent="0.25">
      <c r="A13" s="286" t="s">
        <v>2</v>
      </c>
      <c r="B13" s="3"/>
      <c r="C13" s="1104">
        <v>396.3</v>
      </c>
      <c r="D13" s="1105"/>
      <c r="E13" s="3"/>
      <c r="F13" s="3"/>
      <c r="G13" s="7"/>
      <c r="H13" s="7"/>
      <c r="I13" s="7"/>
    </row>
    <row r="14" spans="1:9" ht="15" customHeight="1" thickBot="1" x14ac:dyDescent="0.25">
      <c r="A14" s="284" t="s">
        <v>279</v>
      </c>
      <c r="B14" s="3"/>
      <c r="C14" s="1104">
        <v>374.57</v>
      </c>
      <c r="D14" s="1105"/>
      <c r="E14" s="3"/>
      <c r="F14" s="3"/>
      <c r="G14" s="7"/>
      <c r="H14" s="7"/>
      <c r="I14" s="7"/>
    </row>
    <row r="15" spans="1:9" ht="13.5" thickBot="1" x14ac:dyDescent="0.25">
      <c r="A15" s="281" t="s">
        <v>1</v>
      </c>
      <c r="B15" s="3"/>
      <c r="C15" s="1098">
        <v>377.62799999999999</v>
      </c>
      <c r="D15" s="1099"/>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983</v>
      </c>
      <c r="D17" s="792"/>
      <c r="E17" s="792"/>
      <c r="F17" s="793"/>
      <c r="G17" s="7"/>
      <c r="H17" s="7"/>
      <c r="I17" s="7"/>
    </row>
    <row r="18" spans="1:9" ht="13.5" thickBot="1" x14ac:dyDescent="0.25">
      <c r="A18" s="281" t="s">
        <v>19</v>
      </c>
      <c r="B18" s="3"/>
      <c r="C18" s="791" t="s">
        <v>984</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251100</v>
      </c>
      <c r="F23" s="130">
        <v>263045.64</v>
      </c>
      <c r="G23" s="358"/>
      <c r="H23" s="358"/>
      <c r="I23" s="358"/>
    </row>
    <row r="24" spans="1:9" x14ac:dyDescent="0.2">
      <c r="A24" s="136"/>
      <c r="B24" s="88">
        <v>620</v>
      </c>
      <c r="C24" s="87"/>
      <c r="D24" s="88" t="s">
        <v>57</v>
      </c>
      <c r="E24" s="130">
        <v>90470</v>
      </c>
      <c r="F24" s="130">
        <v>90344.7</v>
      </c>
      <c r="G24" s="358"/>
      <c r="H24" s="358"/>
      <c r="I24" s="358"/>
    </row>
    <row r="25" spans="1:9" x14ac:dyDescent="0.2">
      <c r="A25" s="237"/>
      <c r="B25" s="176">
        <v>630</v>
      </c>
      <c r="C25" s="176"/>
      <c r="D25" s="176" t="s">
        <v>55</v>
      </c>
      <c r="E25" s="179">
        <v>32500</v>
      </c>
      <c r="F25" s="179">
        <v>23451.16</v>
      </c>
      <c r="G25" s="357"/>
      <c r="H25" s="359"/>
      <c r="I25" s="359"/>
    </row>
    <row r="26" spans="1:9" ht="13.5" thickBot="1" x14ac:dyDescent="0.25">
      <c r="A26" s="250"/>
      <c r="B26" s="263">
        <v>640</v>
      </c>
      <c r="C26" s="263"/>
      <c r="D26" s="263" t="s">
        <v>66</v>
      </c>
      <c r="E26" s="264">
        <v>500</v>
      </c>
      <c r="F26" s="264">
        <f>654.22+132.8</f>
        <v>787.02</v>
      </c>
      <c r="G26" s="360"/>
      <c r="H26" s="361"/>
      <c r="I26" s="361"/>
    </row>
    <row r="27" spans="1:9" ht="13.5" thickBot="1" x14ac:dyDescent="0.25">
      <c r="A27" s="23" t="s">
        <v>11</v>
      </c>
      <c r="B27" s="24"/>
      <c r="C27" s="24"/>
      <c r="D27" s="24"/>
      <c r="E27" s="60">
        <f>SUM(E23:E26)</f>
        <v>374570</v>
      </c>
      <c r="F27" s="61">
        <f>SUM(F23:F26)</f>
        <v>377628.52</v>
      </c>
      <c r="G27" s="360"/>
      <c r="H27" s="361"/>
      <c r="I27" s="361"/>
    </row>
    <row r="28" spans="1:9" hidden="1" x14ac:dyDescent="0.2">
      <c r="A28" s="560"/>
      <c r="B28" s="504">
        <v>713</v>
      </c>
      <c r="C28" s="504"/>
      <c r="D28" s="504" t="s">
        <v>870</v>
      </c>
      <c r="E28" s="505"/>
      <c r="F28" s="493"/>
      <c r="G28" s="360"/>
      <c r="H28" s="361"/>
      <c r="I28" s="361"/>
    </row>
    <row r="29" spans="1:9" hidden="1" x14ac:dyDescent="0.2">
      <c r="A29" s="560"/>
      <c r="B29" s="237">
        <v>716</v>
      </c>
      <c r="C29" s="237"/>
      <c r="D29" s="237" t="s">
        <v>244</v>
      </c>
      <c r="E29" s="236"/>
      <c r="F29" s="236"/>
      <c r="G29" s="360"/>
      <c r="H29" s="361"/>
      <c r="I29" s="361"/>
    </row>
    <row r="30" spans="1:9" ht="13.5" hidden="1" thickBot="1" x14ac:dyDescent="0.25">
      <c r="A30" s="250"/>
      <c r="B30" s="237">
        <v>717</v>
      </c>
      <c r="C30" s="237"/>
      <c r="D30" s="237" t="s">
        <v>869</v>
      </c>
      <c r="E30" s="236"/>
      <c r="F30" s="236"/>
      <c r="G30" s="357"/>
      <c r="H30" s="362"/>
      <c r="I30" s="362"/>
    </row>
    <row r="31" spans="1:9" ht="13.5" thickBot="1" x14ac:dyDescent="0.25">
      <c r="A31" s="23" t="s">
        <v>12</v>
      </c>
      <c r="B31" s="251"/>
      <c r="C31" s="24"/>
      <c r="D31" s="24"/>
      <c r="E31" s="60">
        <f>SUM(E28:E30)</f>
        <v>0</v>
      </c>
      <c r="F31" s="60">
        <f>SUM(F28:F30)</f>
        <v>0</v>
      </c>
      <c r="G31" s="357"/>
      <c r="H31" s="362"/>
      <c r="I31" s="362"/>
    </row>
    <row r="32" spans="1:9" ht="13.5" thickBot="1" x14ac:dyDescent="0.25">
      <c r="A32" s="378" t="s">
        <v>13</v>
      </c>
      <c r="B32" s="379"/>
      <c r="C32" s="379"/>
      <c r="D32" s="379"/>
      <c r="E32" s="380">
        <f>E31+E27</f>
        <v>374570</v>
      </c>
      <c r="F32" s="380">
        <f>F31+F27</f>
        <v>377628.52</v>
      </c>
      <c r="G32" s="357"/>
      <c r="H32" s="362"/>
      <c r="I32" s="362"/>
    </row>
    <row r="33" spans="1:9" x14ac:dyDescent="0.2">
      <c r="A33" s="381" t="s">
        <v>249</v>
      </c>
      <c r="B33" s="1069" t="s">
        <v>6</v>
      </c>
      <c r="C33" s="1069"/>
      <c r="D33" s="382" t="s">
        <v>250</v>
      </c>
      <c r="E33" s="382" t="s">
        <v>9</v>
      </c>
      <c r="F33" s="383" t="s">
        <v>10</v>
      </c>
      <c r="G33" s="357"/>
      <c r="H33" s="362"/>
      <c r="I33" s="362"/>
    </row>
    <row r="34" spans="1:9" x14ac:dyDescent="0.2">
      <c r="A34" s="429"/>
      <c r="B34" s="1131"/>
      <c r="C34" s="1132"/>
      <c r="D34" s="176" t="s">
        <v>500</v>
      </c>
      <c r="E34" s="55">
        <v>6000</v>
      </c>
      <c r="F34" s="55">
        <v>4849.24</v>
      </c>
      <c r="G34" s="357"/>
      <c r="H34" s="362"/>
      <c r="I34" s="362"/>
    </row>
    <row r="35" spans="1:9" ht="13.5" thickBot="1" x14ac:dyDescent="0.25">
      <c r="A35" s="561"/>
      <c r="B35" s="1133">
        <v>312</v>
      </c>
      <c r="C35" s="1134"/>
      <c r="D35" s="176" t="s">
        <v>405</v>
      </c>
      <c r="E35" s="236">
        <v>12234.89</v>
      </c>
      <c r="F35" s="236">
        <v>8930.69</v>
      </c>
      <c r="G35" s="357"/>
      <c r="H35" s="362"/>
      <c r="I35" s="362"/>
    </row>
    <row r="36" spans="1:9" ht="13.5" thickBot="1" x14ac:dyDescent="0.25">
      <c r="A36" s="23" t="s">
        <v>251</v>
      </c>
      <c r="B36" s="24"/>
      <c r="C36" s="24"/>
      <c r="D36" s="24"/>
      <c r="E36" s="60">
        <f>E34+E35</f>
        <v>18234.89</v>
      </c>
      <c r="F36" s="61">
        <f>F34+F35</f>
        <v>13779.93</v>
      </c>
      <c r="G36" s="357"/>
      <c r="H36" s="362"/>
      <c r="I36" s="362"/>
    </row>
    <row r="37" spans="1:9" x14ac:dyDescent="0.2">
      <c r="E37" s="357"/>
      <c r="F37" s="357"/>
      <c r="G37" s="357"/>
      <c r="H37" s="362"/>
      <c r="I37" s="362"/>
    </row>
    <row r="38" spans="1:9" ht="15.75" x14ac:dyDescent="0.25">
      <c r="A38" s="13" t="s">
        <v>14</v>
      </c>
      <c r="B38" s="283"/>
      <c r="C38" s="14"/>
      <c r="D38" s="14"/>
      <c r="E38" s="14"/>
      <c r="F38" s="14"/>
      <c r="G38" s="372"/>
      <c r="H38" s="372"/>
      <c r="I38" s="372"/>
    </row>
    <row r="39" spans="1:9" x14ac:dyDescent="0.2">
      <c r="A39" s="1"/>
      <c r="B39" s="47"/>
      <c r="G39" s="11"/>
      <c r="H39" s="11"/>
      <c r="I39" s="11"/>
    </row>
    <row r="40" spans="1:9" ht="27" customHeight="1" x14ac:dyDescent="0.2">
      <c r="A40" s="808" t="s">
        <v>252</v>
      </c>
      <c r="B40" s="810"/>
      <c r="C40" s="1117" t="s">
        <v>15</v>
      </c>
      <c r="D40" s="1118"/>
      <c r="E40" s="175" t="s">
        <v>885</v>
      </c>
      <c r="F40" s="175" t="s">
        <v>972</v>
      </c>
      <c r="G40" s="358"/>
      <c r="H40" s="358"/>
      <c r="I40" s="363"/>
    </row>
    <row r="41" spans="1:9" x14ac:dyDescent="0.2">
      <c r="A41" s="1125" t="s">
        <v>253</v>
      </c>
      <c r="B41" s="1126"/>
      <c r="C41" s="815" t="s">
        <v>254</v>
      </c>
      <c r="D41" s="817"/>
      <c r="E41" s="258" t="s">
        <v>341</v>
      </c>
      <c r="F41" s="44">
        <v>9</v>
      </c>
      <c r="G41" s="366"/>
      <c r="H41" s="367"/>
      <c r="I41" s="366"/>
    </row>
    <row r="42" spans="1:9" x14ac:dyDescent="0.2">
      <c r="A42" s="1127"/>
      <c r="B42" s="1128"/>
      <c r="C42" s="815" t="s">
        <v>255</v>
      </c>
      <c r="D42" s="817"/>
      <c r="E42" s="258" t="s">
        <v>911</v>
      </c>
      <c r="F42" s="44">
        <v>154</v>
      </c>
      <c r="G42" s="366"/>
      <c r="H42" s="367"/>
      <c r="I42" s="366"/>
    </row>
    <row r="43" spans="1:9" ht="31.5" customHeight="1" x14ac:dyDescent="0.2">
      <c r="A43" s="1127"/>
      <c r="B43" s="1128"/>
      <c r="C43" s="815" t="s">
        <v>256</v>
      </c>
      <c r="D43" s="817"/>
      <c r="E43" s="258" t="s">
        <v>257</v>
      </c>
      <c r="F43" s="44">
        <v>17</v>
      </c>
      <c r="G43" s="366"/>
      <c r="H43" s="367"/>
      <c r="I43" s="366"/>
    </row>
    <row r="44" spans="1:9" ht="42" customHeight="1" x14ac:dyDescent="0.2">
      <c r="A44" s="1129"/>
      <c r="B44" s="1130"/>
      <c r="C44" s="815" t="s">
        <v>950</v>
      </c>
      <c r="D44" s="817"/>
      <c r="E44" s="258" t="s">
        <v>257</v>
      </c>
      <c r="F44" s="44">
        <v>17</v>
      </c>
      <c r="G44" s="369"/>
      <c r="H44" s="370"/>
      <c r="I44" s="371"/>
    </row>
    <row r="45" spans="1:9" ht="13.5" thickBot="1" x14ac:dyDescent="0.25">
      <c r="A45" s="6" t="s">
        <v>16</v>
      </c>
      <c r="B45" s="216"/>
      <c r="C45" s="216"/>
      <c r="D45" s="547"/>
      <c r="E45" s="217"/>
      <c r="F45" s="432"/>
      <c r="G45" s="369"/>
      <c r="H45" s="370"/>
      <c r="I45" s="371"/>
    </row>
    <row r="46" spans="1:9" ht="136.5" customHeight="1" thickBot="1" x14ac:dyDescent="0.25">
      <c r="A46" s="435" t="s">
        <v>17</v>
      </c>
      <c r="B46" s="1109" t="s">
        <v>985</v>
      </c>
      <c r="C46" s="820"/>
      <c r="D46" s="820"/>
      <c r="E46" s="820"/>
      <c r="F46" s="821"/>
      <c r="G46" s="369"/>
      <c r="H46" s="370"/>
      <c r="I46" s="371"/>
    </row>
    <row r="47" spans="1:9" ht="13.5" thickBot="1" x14ac:dyDescent="0.25">
      <c r="F47" s="432"/>
      <c r="G47" s="369"/>
      <c r="H47" s="370"/>
      <c r="I47" s="371"/>
    </row>
    <row r="48" spans="1:9" ht="24.75" customHeight="1" thickBot="1" x14ac:dyDescent="0.25">
      <c r="A48" s="543" t="s">
        <v>259</v>
      </c>
      <c r="B48" s="1119" t="s">
        <v>260</v>
      </c>
      <c r="C48" s="1120"/>
      <c r="D48" s="1120"/>
      <c r="E48" s="1120"/>
      <c r="F48" s="1121"/>
      <c r="G48" s="369"/>
      <c r="H48" s="370"/>
      <c r="I48" s="371"/>
    </row>
    <row r="49" spans="1:9" x14ac:dyDescent="0.2">
      <c r="F49" s="432"/>
      <c r="G49" s="369"/>
      <c r="H49" s="370"/>
      <c r="I49" s="371"/>
    </row>
    <row r="50" spans="1:9" ht="22.5" x14ac:dyDescent="0.2">
      <c r="A50" s="808" t="s">
        <v>261</v>
      </c>
      <c r="B50" s="810"/>
      <c r="C50" s="1117" t="s">
        <v>15</v>
      </c>
      <c r="D50" s="1118"/>
      <c r="E50" s="175" t="s">
        <v>68</v>
      </c>
      <c r="F50" s="175" t="s">
        <v>972</v>
      </c>
      <c r="G50" s="369"/>
      <c r="H50" s="370"/>
      <c r="I50" s="371"/>
    </row>
    <row r="51" spans="1:9" ht="28.5" customHeight="1" x14ac:dyDescent="0.2">
      <c r="A51" s="807" t="s">
        <v>262</v>
      </c>
      <c r="B51" s="807"/>
      <c r="C51" s="815" t="s">
        <v>263</v>
      </c>
      <c r="D51" s="817"/>
      <c r="E51" s="258" t="s">
        <v>951</v>
      </c>
      <c r="F51" s="44">
        <v>8</v>
      </c>
      <c r="G51" s="369"/>
      <c r="H51" s="370"/>
      <c r="I51" s="371"/>
    </row>
    <row r="52" spans="1:9" ht="13.5" thickBot="1" x14ac:dyDescent="0.25">
      <c r="A52" s="6" t="s">
        <v>16</v>
      </c>
      <c r="C52" s="20"/>
      <c r="D52" s="555"/>
      <c r="E52" s="556"/>
      <c r="F52" s="430"/>
      <c r="G52" s="369"/>
      <c r="H52" s="370"/>
      <c r="I52" s="371"/>
    </row>
    <row r="53" spans="1:9" ht="79.5" thickBot="1" x14ac:dyDescent="0.25">
      <c r="A53" s="611" t="s">
        <v>17</v>
      </c>
      <c r="B53" s="1122" t="s">
        <v>986</v>
      </c>
      <c r="C53" s="813"/>
      <c r="D53" s="813"/>
      <c r="E53" s="813"/>
      <c r="F53" s="814"/>
      <c r="G53" s="369"/>
      <c r="H53" s="370"/>
      <c r="I53" s="371"/>
    </row>
    <row r="54" spans="1:9" ht="14.25" customHeight="1" thickBot="1" x14ac:dyDescent="0.25">
      <c r="F54" s="432"/>
      <c r="G54" s="369"/>
      <c r="H54" s="370"/>
      <c r="I54" s="371"/>
    </row>
    <row r="55" spans="1:9" ht="27.75" customHeight="1" thickBot="1" x14ac:dyDescent="0.25">
      <c r="A55" s="611" t="s">
        <v>259</v>
      </c>
      <c r="B55" s="1114" t="s">
        <v>497</v>
      </c>
      <c r="C55" s="1115"/>
      <c r="D55" s="1115"/>
      <c r="E55" s="1115"/>
      <c r="F55" s="1116"/>
      <c r="G55" s="369"/>
      <c r="H55" s="370"/>
      <c r="I55" s="371"/>
    </row>
    <row r="56" spans="1:9" x14ac:dyDescent="0.2">
      <c r="F56" s="546"/>
      <c r="G56" s="369"/>
      <c r="H56" s="370"/>
      <c r="I56" s="371"/>
    </row>
    <row r="57" spans="1:9" ht="22.5" x14ac:dyDescent="0.2">
      <c r="A57" s="808" t="s">
        <v>498</v>
      </c>
      <c r="B57" s="810"/>
      <c r="C57" s="808" t="s">
        <v>15</v>
      </c>
      <c r="D57" s="810"/>
      <c r="E57" s="174" t="s">
        <v>68</v>
      </c>
      <c r="F57" s="756" t="s">
        <v>972</v>
      </c>
      <c r="G57" s="369"/>
      <c r="H57" s="370"/>
      <c r="I57" s="371"/>
    </row>
    <row r="58" spans="1:9" ht="53.25" customHeight="1" x14ac:dyDescent="0.2">
      <c r="A58" s="801" t="s">
        <v>281</v>
      </c>
      <c r="B58" s="803"/>
      <c r="C58" s="877" t="s">
        <v>871</v>
      </c>
      <c r="D58" s="879"/>
      <c r="E58" s="1123" t="s">
        <v>257</v>
      </c>
      <c r="F58" s="1041">
        <v>17</v>
      </c>
      <c r="G58" s="369"/>
      <c r="H58" s="370"/>
      <c r="I58" s="371"/>
    </row>
    <row r="59" spans="1:9" ht="48" customHeight="1" x14ac:dyDescent="0.2">
      <c r="A59" s="804"/>
      <c r="B59" s="806"/>
      <c r="C59" s="883"/>
      <c r="D59" s="885"/>
      <c r="E59" s="1124"/>
      <c r="F59" s="1032"/>
      <c r="G59" s="373" t="s">
        <v>280</v>
      </c>
      <c r="H59" s="373"/>
      <c r="I59" s="357"/>
    </row>
    <row r="60" spans="1:9" ht="2.25" customHeight="1" x14ac:dyDescent="0.2">
      <c r="A60" s="20"/>
      <c r="B60" s="20"/>
      <c r="F60" s="550"/>
      <c r="G60" s="374"/>
      <c r="H60" s="374"/>
      <c r="I60" s="374"/>
    </row>
    <row r="61" spans="1:9" ht="13.5" thickBot="1" x14ac:dyDescent="0.25">
      <c r="A61" s="6" t="s">
        <v>16</v>
      </c>
      <c r="C61" s="20"/>
      <c r="D61" s="20"/>
      <c r="E61" s="20"/>
      <c r="F61" s="3"/>
      <c r="G61" s="11"/>
      <c r="H61" s="11"/>
      <c r="I61" s="11"/>
    </row>
    <row r="62" spans="1:9" ht="79.5" thickBot="1" x14ac:dyDescent="0.25">
      <c r="A62" s="611" t="s">
        <v>499</v>
      </c>
      <c r="B62" s="1109" t="s">
        <v>987</v>
      </c>
      <c r="C62" s="820"/>
      <c r="D62" s="820"/>
      <c r="E62" s="820"/>
      <c r="F62" s="821"/>
      <c r="G62" s="374"/>
      <c r="H62" s="374"/>
      <c r="I62" s="374"/>
    </row>
    <row r="63" spans="1:9" ht="13.5" thickBot="1" x14ac:dyDescent="0.25">
      <c r="F63" s="3"/>
    </row>
    <row r="64" spans="1:9" ht="24.75" customHeight="1" thickBot="1" x14ac:dyDescent="0.25">
      <c r="A64" s="435" t="s">
        <v>259</v>
      </c>
      <c r="B64" s="1110" t="s">
        <v>872</v>
      </c>
      <c r="C64" s="1111"/>
      <c r="D64" s="1111"/>
      <c r="E64" s="1111"/>
      <c r="F64" s="1112"/>
    </row>
    <row r="66" spans="1:6" ht="31.5" customHeight="1" x14ac:dyDescent="0.2">
      <c r="A66" s="808" t="s">
        <v>265</v>
      </c>
      <c r="B66" s="810"/>
      <c r="C66" s="1117" t="s">
        <v>15</v>
      </c>
      <c r="D66" s="1118"/>
      <c r="E66" s="175" t="s">
        <v>68</v>
      </c>
      <c r="F66" s="756" t="s">
        <v>972</v>
      </c>
    </row>
    <row r="67" spans="1:6" ht="22.5" customHeight="1" x14ac:dyDescent="0.2">
      <c r="A67" s="801" t="s">
        <v>266</v>
      </c>
      <c r="B67" s="803"/>
      <c r="C67" s="1015" t="s">
        <v>267</v>
      </c>
      <c r="D67" s="1017"/>
      <c r="E67" s="63">
        <v>2</v>
      </c>
      <c r="F67" s="63">
        <v>0</v>
      </c>
    </row>
    <row r="68" spans="1:6" ht="33.75" customHeight="1" x14ac:dyDescent="0.2">
      <c r="A68" s="804"/>
      <c r="B68" s="806"/>
      <c r="C68" s="1015" t="s">
        <v>873</v>
      </c>
      <c r="D68" s="1017"/>
      <c r="E68" s="212" t="s">
        <v>952</v>
      </c>
      <c r="F68" s="63">
        <v>6</v>
      </c>
    </row>
    <row r="69" spans="1:6" x14ac:dyDescent="0.2">
      <c r="A69" s="557"/>
      <c r="B69" s="3"/>
      <c r="C69" s="216"/>
      <c r="D69" s="558"/>
      <c r="E69" s="559"/>
    </row>
    <row r="70" spans="1:6" ht="13.5" thickBot="1" x14ac:dyDescent="0.25">
      <c r="A70" s="6" t="s">
        <v>16</v>
      </c>
      <c r="C70" s="20"/>
      <c r="D70" s="20"/>
      <c r="E70" s="20"/>
    </row>
    <row r="71" spans="1:6" ht="79.5" thickBot="1" x14ac:dyDescent="0.25">
      <c r="A71" s="611" t="s">
        <v>17</v>
      </c>
      <c r="B71" s="1109" t="s">
        <v>988</v>
      </c>
      <c r="C71" s="820"/>
      <c r="D71" s="820"/>
      <c r="E71" s="820"/>
      <c r="F71" s="821"/>
    </row>
    <row r="72" spans="1:6" ht="13.5" thickBot="1" x14ac:dyDescent="0.25">
      <c r="A72" s="551"/>
      <c r="B72" s="499"/>
      <c r="C72" s="499"/>
      <c r="D72" s="499"/>
      <c r="E72" s="499"/>
    </row>
    <row r="73" spans="1:6" ht="24.75" customHeight="1" thickBot="1" x14ac:dyDescent="0.25">
      <c r="A73" s="435" t="s">
        <v>259</v>
      </c>
      <c r="B73" s="1110" t="s">
        <v>658</v>
      </c>
      <c r="C73" s="1111"/>
      <c r="D73" s="1111"/>
      <c r="E73" s="1111"/>
      <c r="F73" s="1112"/>
    </row>
    <row r="74" spans="1:6" x14ac:dyDescent="0.2">
      <c r="A74" s="551"/>
      <c r="B74" s="551"/>
      <c r="C74" s="551"/>
      <c r="D74" s="551"/>
      <c r="E74" s="551"/>
    </row>
    <row r="76" spans="1:6" ht="22.5" x14ac:dyDescent="0.2">
      <c r="A76" s="808" t="s">
        <v>268</v>
      </c>
      <c r="B76" s="810"/>
      <c r="C76" s="1117" t="s">
        <v>15</v>
      </c>
      <c r="D76" s="1118"/>
      <c r="E76" s="174" t="s">
        <v>68</v>
      </c>
      <c r="F76" s="756" t="s">
        <v>972</v>
      </c>
    </row>
    <row r="77" spans="1:6" ht="24" customHeight="1" x14ac:dyDescent="0.2">
      <c r="A77" s="801" t="s">
        <v>657</v>
      </c>
      <c r="B77" s="803"/>
      <c r="C77" s="815" t="s">
        <v>269</v>
      </c>
      <c r="D77" s="817"/>
      <c r="E77" s="258" t="s">
        <v>264</v>
      </c>
      <c r="F77" s="44">
        <v>0</v>
      </c>
    </row>
    <row r="78" spans="1:6" ht="45" customHeight="1" x14ac:dyDescent="0.2">
      <c r="A78" s="804"/>
      <c r="B78" s="806"/>
      <c r="C78" s="815" t="s">
        <v>953</v>
      </c>
      <c r="D78" s="817"/>
      <c r="E78" s="258" t="s">
        <v>904</v>
      </c>
      <c r="F78" s="44">
        <v>3</v>
      </c>
    </row>
    <row r="80" spans="1:6" ht="13.5" thickBot="1" x14ac:dyDescent="0.25">
      <c r="A80" s="6" t="s">
        <v>16</v>
      </c>
      <c r="C80" s="20"/>
      <c r="D80" s="20"/>
      <c r="E80" s="20"/>
    </row>
    <row r="81" spans="1:6" ht="88.5" customHeight="1" thickBot="1" x14ac:dyDescent="0.25">
      <c r="A81" s="611" t="s">
        <v>17</v>
      </c>
      <c r="B81" s="1109" t="s">
        <v>989</v>
      </c>
      <c r="C81" s="820"/>
      <c r="D81" s="820"/>
      <c r="E81" s="820"/>
      <c r="F81" s="821"/>
    </row>
    <row r="82" spans="1:6" ht="13.5" thickBot="1" x14ac:dyDescent="0.25"/>
    <row r="83" spans="1:6" ht="48.75" customHeight="1" thickBot="1" x14ac:dyDescent="0.25">
      <c r="A83" s="435" t="s">
        <v>259</v>
      </c>
      <c r="B83" s="1110" t="s">
        <v>874</v>
      </c>
      <c r="C83" s="1111"/>
      <c r="D83" s="1111"/>
      <c r="E83" s="1111"/>
      <c r="F83" s="1112"/>
    </row>
    <row r="85" spans="1:6" ht="22.5" x14ac:dyDescent="0.2">
      <c r="A85" s="825" t="s">
        <v>270</v>
      </c>
      <c r="B85" s="825"/>
      <c r="C85" s="1113" t="s">
        <v>15</v>
      </c>
      <c r="D85" s="1113"/>
      <c r="E85" s="175" t="s">
        <v>68</v>
      </c>
      <c r="F85" s="756" t="s">
        <v>972</v>
      </c>
    </row>
    <row r="86" spans="1:6" ht="67.5" customHeight="1" x14ac:dyDescent="0.2">
      <c r="A86" s="833" t="s">
        <v>660</v>
      </c>
      <c r="B86" s="833"/>
      <c r="C86" s="833" t="s">
        <v>659</v>
      </c>
      <c r="D86" s="833"/>
      <c r="E86" s="44">
        <v>2</v>
      </c>
      <c r="F86" s="584">
        <v>0</v>
      </c>
    </row>
    <row r="88" spans="1:6" ht="13.5" thickBot="1" x14ac:dyDescent="0.25">
      <c r="A88" s="6" t="s">
        <v>16</v>
      </c>
      <c r="C88" s="20"/>
      <c r="D88" s="20"/>
      <c r="E88" s="20"/>
    </row>
    <row r="89" spans="1:6" ht="79.5" thickBot="1" x14ac:dyDescent="0.25">
      <c r="A89" s="611" t="s">
        <v>17</v>
      </c>
      <c r="B89" s="1109" t="s">
        <v>990</v>
      </c>
      <c r="C89" s="820"/>
      <c r="D89" s="820"/>
      <c r="E89" s="820"/>
      <c r="F89" s="821"/>
    </row>
    <row r="90" spans="1:6" ht="13.5" thickBot="1" x14ac:dyDescent="0.25"/>
    <row r="91" spans="1:6" ht="24.75" customHeight="1" thickBot="1" x14ac:dyDescent="0.25">
      <c r="A91" s="435" t="s">
        <v>259</v>
      </c>
      <c r="B91" s="1110" t="s">
        <v>271</v>
      </c>
      <c r="C91" s="1111"/>
      <c r="D91" s="1111"/>
      <c r="E91" s="1111"/>
      <c r="F91" s="1112"/>
    </row>
  </sheetData>
  <mergeCells count="59">
    <mergeCell ref="C17:F17"/>
    <mergeCell ref="D3:F3"/>
    <mergeCell ref="D4:F4"/>
    <mergeCell ref="D5:F5"/>
    <mergeCell ref="D6:F6"/>
    <mergeCell ref="C8:F8"/>
    <mergeCell ref="C9:F9"/>
    <mergeCell ref="C10:F10"/>
    <mergeCell ref="C12:D12"/>
    <mergeCell ref="C13:D13"/>
    <mergeCell ref="C14:D14"/>
    <mergeCell ref="C15:D15"/>
    <mergeCell ref="C18:F18"/>
    <mergeCell ref="E58:E59"/>
    <mergeCell ref="A57:B57"/>
    <mergeCell ref="A40:B40"/>
    <mergeCell ref="A41:B44"/>
    <mergeCell ref="C43:D43"/>
    <mergeCell ref="C44:D44"/>
    <mergeCell ref="C50:D50"/>
    <mergeCell ref="B33:C33"/>
    <mergeCell ref="B34:C34"/>
    <mergeCell ref="B35:C35"/>
    <mergeCell ref="A50:B50"/>
    <mergeCell ref="C40:D40"/>
    <mergeCell ref="C41:D41"/>
    <mergeCell ref="C42:D42"/>
    <mergeCell ref="B46:F46"/>
    <mergeCell ref="B48:F48"/>
    <mergeCell ref="A51:B51"/>
    <mergeCell ref="B53:F53"/>
    <mergeCell ref="C51:D51"/>
    <mergeCell ref="C76:D76"/>
    <mergeCell ref="B91:F91"/>
    <mergeCell ref="B55:F55"/>
    <mergeCell ref="C57:D57"/>
    <mergeCell ref="C58:D59"/>
    <mergeCell ref="A58:B59"/>
    <mergeCell ref="F58:F59"/>
    <mergeCell ref="B89:F89"/>
    <mergeCell ref="B62:F62"/>
    <mergeCell ref="B64:F64"/>
    <mergeCell ref="C66:D66"/>
    <mergeCell ref="C86:D86"/>
    <mergeCell ref="B71:F71"/>
    <mergeCell ref="A66:B66"/>
    <mergeCell ref="A76:B76"/>
    <mergeCell ref="B73:F73"/>
    <mergeCell ref="A85:B85"/>
    <mergeCell ref="A86:B86"/>
    <mergeCell ref="C68:D68"/>
    <mergeCell ref="C77:D77"/>
    <mergeCell ref="C78:D78"/>
    <mergeCell ref="A67:B68"/>
    <mergeCell ref="C67:D67"/>
    <mergeCell ref="A77:B78"/>
    <mergeCell ref="B81:F81"/>
    <mergeCell ref="B83:F83"/>
    <mergeCell ref="C85:D85"/>
  </mergeCells>
  <pageMargins left="0.7" right="0.7" top="0.75" bottom="0.75" header="0.3" footer="0.3"/>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H44"/>
  <sheetViews>
    <sheetView showGridLines="0" topLeftCell="A61" workbookViewId="0">
      <selection activeCell="F35" sqref="F35"/>
    </sheetView>
  </sheetViews>
  <sheetFormatPr defaultRowHeight="12.75" x14ac:dyDescent="0.2"/>
  <cols>
    <col min="1" max="1" width="23.28515625" customWidth="1"/>
    <col min="2" max="2" width="5.5703125" customWidth="1"/>
    <col min="3" max="3" width="11.85546875" customWidth="1"/>
    <col min="4" max="4" width="23.42578125"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650</v>
      </c>
      <c r="B5" s="3"/>
      <c r="C5" s="42" t="s">
        <v>151</v>
      </c>
      <c r="D5" s="36" t="s">
        <v>506</v>
      </c>
      <c r="E5" s="37"/>
      <c r="F5" s="38"/>
    </row>
    <row r="6" spans="1:8" ht="13.5" thickBot="1" x14ac:dyDescent="0.25">
      <c r="A6" s="4"/>
      <c r="B6" s="3"/>
      <c r="C6" s="3"/>
      <c r="D6" s="3"/>
      <c r="E6" s="3"/>
      <c r="F6" s="3"/>
    </row>
    <row r="7" spans="1:8" ht="13.5" thickBot="1" x14ac:dyDescent="0.25">
      <c r="A7" s="15" t="s">
        <v>21</v>
      </c>
      <c r="B7" s="3"/>
      <c r="C7" s="9" t="s">
        <v>154</v>
      </c>
      <c r="D7" s="8"/>
      <c r="E7" s="8"/>
      <c r="F7" s="53"/>
    </row>
    <row r="8" spans="1:8" ht="13.5" thickBot="1" x14ac:dyDescent="0.25">
      <c r="A8" s="16" t="s">
        <v>42</v>
      </c>
      <c r="B8" s="3"/>
      <c r="C8" s="791" t="s">
        <v>48</v>
      </c>
      <c r="D8" s="792"/>
      <c r="E8" s="792"/>
      <c r="F8" s="793"/>
    </row>
    <row r="9" spans="1:8" ht="13.5" thickBot="1" x14ac:dyDescent="0.25">
      <c r="A9" s="16" t="s">
        <v>26</v>
      </c>
      <c r="B9" s="3"/>
      <c r="C9" s="791" t="s">
        <v>153</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7.5</v>
      </c>
      <c r="D12" s="797"/>
      <c r="E12" s="3"/>
      <c r="F12" s="3"/>
    </row>
    <row r="13" spans="1:8" ht="13.5" thickBot="1" x14ac:dyDescent="0.25">
      <c r="A13" s="15" t="s">
        <v>20</v>
      </c>
      <c r="B13" s="3"/>
      <c r="C13" s="796">
        <v>7.5</v>
      </c>
      <c r="D13" s="797"/>
      <c r="E13" s="3"/>
      <c r="F13" s="3"/>
    </row>
    <row r="14" spans="1:8" ht="13.5" thickBot="1" x14ac:dyDescent="0.25">
      <c r="A14" s="16" t="s">
        <v>1</v>
      </c>
      <c r="B14" s="3"/>
      <c r="C14" s="791">
        <v>1.85</v>
      </c>
      <c r="D14" s="793"/>
      <c r="E14" s="3"/>
      <c r="F14" s="3"/>
    </row>
    <row r="15" spans="1:8" ht="3" customHeight="1" thickBot="1" x14ac:dyDescent="0.25">
      <c r="A15" s="10"/>
      <c r="B15" s="3"/>
      <c r="C15" s="12"/>
      <c r="D15" s="12"/>
      <c r="E15" s="11"/>
      <c r="F15" s="11"/>
    </row>
    <row r="16" spans="1:8" ht="13.5" thickBot="1" x14ac:dyDescent="0.25">
      <c r="A16" s="15" t="s">
        <v>18</v>
      </c>
      <c r="B16" s="11"/>
      <c r="C16" s="791" t="s">
        <v>1132</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v>7500</v>
      </c>
      <c r="F22" s="55">
        <v>0</v>
      </c>
    </row>
    <row r="23" spans="1:8" ht="13.5" thickBot="1" x14ac:dyDescent="0.25">
      <c r="A23" s="23" t="s">
        <v>11</v>
      </c>
      <c r="B23" s="24"/>
      <c r="C23" s="24"/>
      <c r="D23" s="24"/>
      <c r="E23" s="61">
        <f>SUM(E22:E22)</f>
        <v>7500</v>
      </c>
      <c r="F23" s="61">
        <f>SUM(F22:F22)</f>
        <v>0</v>
      </c>
    </row>
    <row r="24" spans="1:8" ht="13.5" thickBot="1" x14ac:dyDescent="0.25">
      <c r="A24" s="33" t="s">
        <v>12</v>
      </c>
      <c r="B24" s="31"/>
      <c r="C24" s="31"/>
      <c r="D24" s="31"/>
      <c r="E24" s="56">
        <v>0</v>
      </c>
      <c r="F24" s="57">
        <v>1850</v>
      </c>
    </row>
    <row r="25" spans="1:8" ht="13.5" thickBot="1" x14ac:dyDescent="0.25">
      <c r="A25" s="26" t="s">
        <v>13</v>
      </c>
      <c r="B25" s="24"/>
      <c r="C25" s="24"/>
      <c r="D25" s="24"/>
      <c r="E25" s="58">
        <f>E24+E23</f>
        <v>7500</v>
      </c>
      <c r="F25" s="58">
        <f>F24+F23</f>
        <v>1850</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08" t="s">
        <v>22</v>
      </c>
      <c r="B30" s="810"/>
      <c r="C30" s="808" t="s">
        <v>15</v>
      </c>
      <c r="D30" s="810"/>
      <c r="E30" s="175" t="s">
        <v>878</v>
      </c>
      <c r="F30" s="29" t="s">
        <v>972</v>
      </c>
    </row>
    <row r="31" spans="1:8" ht="37.5" customHeight="1" x14ac:dyDescent="0.2">
      <c r="A31" s="801" t="s">
        <v>156</v>
      </c>
      <c r="B31" s="803"/>
      <c r="C31" s="815" t="s">
        <v>157</v>
      </c>
      <c r="D31" s="817"/>
      <c r="E31" s="44">
        <v>2</v>
      </c>
      <c r="F31" s="63">
        <v>9</v>
      </c>
    </row>
    <row r="32" spans="1:8" ht="31.5" customHeight="1" x14ac:dyDescent="0.2">
      <c r="A32" s="831"/>
      <c r="B32" s="832"/>
      <c r="C32" s="815" t="s">
        <v>158</v>
      </c>
      <c r="D32" s="817"/>
      <c r="E32" s="208">
        <v>2</v>
      </c>
      <c r="F32" s="209" t="s">
        <v>341</v>
      </c>
    </row>
    <row r="33" spans="1:8" ht="27.75" customHeight="1" x14ac:dyDescent="0.2">
      <c r="A33" s="804"/>
      <c r="B33" s="806"/>
      <c r="C33" s="815" t="s">
        <v>159</v>
      </c>
      <c r="D33" s="817"/>
      <c r="E33" s="207">
        <v>0.5</v>
      </c>
      <c r="F33" s="207">
        <v>0.5</v>
      </c>
    </row>
    <row r="34" spans="1:8" ht="60" customHeight="1" x14ac:dyDescent="0.2">
      <c r="A34" s="829" t="s">
        <v>161</v>
      </c>
      <c r="B34" s="830"/>
      <c r="C34" s="815" t="s">
        <v>507</v>
      </c>
      <c r="D34" s="817"/>
      <c r="E34" s="562">
        <v>8</v>
      </c>
      <c r="F34" s="338">
        <v>10</v>
      </c>
    </row>
    <row r="35" spans="1:8" ht="27.75" customHeight="1" x14ac:dyDescent="0.2">
      <c r="A35" s="807" t="s">
        <v>162</v>
      </c>
      <c r="B35" s="807"/>
      <c r="C35" s="833" t="s">
        <v>509</v>
      </c>
      <c r="D35" s="833"/>
      <c r="E35" s="207" t="s">
        <v>33</v>
      </c>
      <c r="F35" s="207" t="s">
        <v>33</v>
      </c>
    </row>
    <row r="36" spans="1:8" ht="27.75" customHeight="1" x14ac:dyDescent="0.2">
      <c r="A36" s="807"/>
      <c r="B36" s="807"/>
      <c r="C36" s="815" t="s">
        <v>508</v>
      </c>
      <c r="D36" s="817"/>
      <c r="E36" s="207" t="s">
        <v>33</v>
      </c>
      <c r="F36" s="207" t="s">
        <v>33</v>
      </c>
    </row>
    <row r="37" spans="1:8" ht="27.75" customHeight="1" x14ac:dyDescent="0.2">
      <c r="A37" s="807"/>
      <c r="B37" s="807"/>
      <c r="C37" s="833" t="s">
        <v>510</v>
      </c>
      <c r="D37" s="833"/>
      <c r="E37" s="207" t="s">
        <v>33</v>
      </c>
      <c r="F37" s="207" t="s">
        <v>33</v>
      </c>
    </row>
    <row r="38" spans="1:8" ht="17.25" customHeight="1" x14ac:dyDescent="0.2">
      <c r="A38" s="6" t="s">
        <v>16</v>
      </c>
      <c r="E38" s="20"/>
      <c r="F38" s="20"/>
    </row>
    <row r="39" spans="1:8" ht="409.5" customHeight="1" x14ac:dyDescent="0.2">
      <c r="A39" s="842" t="s">
        <v>17</v>
      </c>
      <c r="B39" s="834" t="s">
        <v>1133</v>
      </c>
      <c r="C39" s="835"/>
      <c r="D39" s="835"/>
      <c r="E39" s="835"/>
      <c r="F39" s="836"/>
      <c r="G39" s="19"/>
      <c r="H39" s="19"/>
    </row>
    <row r="40" spans="1:8" ht="119.25" customHeight="1" x14ac:dyDescent="0.2">
      <c r="A40" s="843"/>
      <c r="B40" s="837"/>
      <c r="C40" s="838"/>
      <c r="D40" s="838"/>
      <c r="E40" s="838"/>
      <c r="F40" s="839"/>
    </row>
    <row r="41" spans="1:8" ht="409.5" customHeight="1" x14ac:dyDescent="0.2">
      <c r="A41" s="843"/>
      <c r="B41" s="838" t="s">
        <v>1134</v>
      </c>
      <c r="C41" s="838"/>
      <c r="D41" s="838"/>
      <c r="E41" s="838"/>
      <c r="F41" s="839"/>
    </row>
    <row r="42" spans="1:8" ht="34.5" customHeight="1" x14ac:dyDescent="0.2">
      <c r="A42" s="844"/>
      <c r="B42" s="840"/>
      <c r="C42" s="840"/>
      <c r="D42" s="840"/>
      <c r="E42" s="840"/>
      <c r="F42" s="841"/>
    </row>
    <row r="44" spans="1:8" ht="22.5" x14ac:dyDescent="0.2">
      <c r="A44" s="411" t="s">
        <v>29</v>
      </c>
      <c r="B44" s="826"/>
      <c r="C44" s="827"/>
      <c r="D44" s="827"/>
      <c r="E44" s="827"/>
      <c r="F44" s="828"/>
    </row>
  </sheetData>
  <mergeCells count="24">
    <mergeCell ref="C14:D14"/>
    <mergeCell ref="C16:F16"/>
    <mergeCell ref="C17:F17"/>
    <mergeCell ref="C30:D30"/>
    <mergeCell ref="A30:B30"/>
    <mergeCell ref="C8:F8"/>
    <mergeCell ref="C9:F9"/>
    <mergeCell ref="C11:D11"/>
    <mergeCell ref="C12:D12"/>
    <mergeCell ref="C13:D13"/>
    <mergeCell ref="B44:F44"/>
    <mergeCell ref="A34:B34"/>
    <mergeCell ref="C34:D34"/>
    <mergeCell ref="A31:B33"/>
    <mergeCell ref="C33:D33"/>
    <mergeCell ref="A35:B37"/>
    <mergeCell ref="C35:D35"/>
    <mergeCell ref="C37:D37"/>
    <mergeCell ref="C36:D36"/>
    <mergeCell ref="C31:D31"/>
    <mergeCell ref="C32:D32"/>
    <mergeCell ref="B39:F40"/>
    <mergeCell ref="B41:F42"/>
    <mergeCell ref="A39:A42"/>
  </mergeCells>
  <pageMargins left="0.7" right="0.7" top="0.75" bottom="0.75" header="0.3" footer="0.3"/>
  <pageSetup paperSize="9" scale="91" fitToHeight="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B050"/>
    <pageSetUpPr fitToPage="1"/>
  </sheetPr>
  <dimension ref="A1:I328"/>
  <sheetViews>
    <sheetView topLeftCell="A38" workbookViewId="0">
      <selection activeCell="F35" sqref="F35"/>
    </sheetView>
  </sheetViews>
  <sheetFormatPr defaultRowHeight="12.75" x14ac:dyDescent="0.2"/>
  <cols>
    <col min="1" max="1" width="25.5703125" customWidth="1"/>
    <col min="2" max="2" width="7.42578125" customWidth="1"/>
    <col min="4" max="4" width="21.5703125" customWidth="1"/>
    <col min="5" max="5" width="14" customWidth="1"/>
    <col min="6" max="6" width="17.2851562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customHeight="1" thickBot="1" x14ac:dyDescent="0.25">
      <c r="A5" s="73" t="s">
        <v>650</v>
      </c>
      <c r="B5" s="3"/>
      <c r="C5" s="674" t="s">
        <v>400</v>
      </c>
      <c r="D5" s="1153" t="s">
        <v>401</v>
      </c>
      <c r="E5" s="1154"/>
      <c r="F5" s="1155"/>
      <c r="G5" s="7"/>
      <c r="H5" s="7"/>
      <c r="I5" s="7"/>
    </row>
    <row r="6" spans="1:9" ht="13.5" thickBot="1" x14ac:dyDescent="0.25">
      <c r="A6" s="15" t="s">
        <v>27</v>
      </c>
      <c r="B6" s="3"/>
      <c r="C6" s="675" t="s">
        <v>402</v>
      </c>
      <c r="D6" s="1156" t="s">
        <v>414</v>
      </c>
      <c r="E6" s="1157"/>
      <c r="F6" s="1158"/>
      <c r="G6" s="7"/>
      <c r="H6" s="7"/>
      <c r="I6" s="7"/>
    </row>
    <row r="7" spans="1:9" ht="9.75" customHeight="1" thickBot="1" x14ac:dyDescent="0.25">
      <c r="A7" s="4"/>
      <c r="B7" s="3"/>
      <c r="C7" s="3"/>
      <c r="D7" s="3"/>
      <c r="E7" s="3"/>
      <c r="F7" s="3"/>
      <c r="G7" s="7"/>
      <c r="H7" s="7"/>
      <c r="I7" s="7"/>
    </row>
    <row r="8" spans="1:9" ht="13.5" thickBot="1" x14ac:dyDescent="0.25">
      <c r="A8" s="284" t="s">
        <v>21</v>
      </c>
      <c r="B8" s="3"/>
      <c r="C8" s="791" t="s">
        <v>414</v>
      </c>
      <c r="D8" s="792"/>
      <c r="E8" s="792"/>
      <c r="F8" s="793"/>
      <c r="G8" s="414"/>
      <c r="H8" s="7"/>
      <c r="I8" s="7"/>
    </row>
    <row r="9" spans="1:9" ht="13.5" thickBot="1" x14ac:dyDescent="0.25">
      <c r="A9" s="281" t="s">
        <v>669</v>
      </c>
      <c r="B9" s="3"/>
      <c r="C9" s="1135" t="s">
        <v>370</v>
      </c>
      <c r="D9" s="1136"/>
      <c r="E9" s="1136"/>
      <c r="F9" s="1137"/>
      <c r="G9" s="7"/>
      <c r="H9" s="7"/>
      <c r="I9" s="7"/>
    </row>
    <row r="10" spans="1:9" ht="13.5" thickBot="1" x14ac:dyDescent="0.25">
      <c r="A10" s="281" t="s">
        <v>26</v>
      </c>
      <c r="B10" s="3"/>
      <c r="C10" s="791" t="s">
        <v>898</v>
      </c>
      <c r="D10" s="792"/>
      <c r="E10" s="792"/>
      <c r="F10" s="793"/>
      <c r="G10" s="7"/>
      <c r="H10" s="7"/>
      <c r="I10" s="7"/>
    </row>
    <row r="11" spans="1:9" ht="8.25" customHeight="1"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5" customHeight="1" thickBot="1" x14ac:dyDescent="0.25">
      <c r="A13" s="286" t="s">
        <v>2</v>
      </c>
      <c r="B13" s="3"/>
      <c r="C13" s="1144">
        <v>352.46</v>
      </c>
      <c r="D13" s="1145"/>
      <c r="E13" s="3"/>
      <c r="F13" s="3"/>
      <c r="G13" s="7"/>
      <c r="H13" s="7"/>
      <c r="I13" s="7"/>
    </row>
    <row r="14" spans="1:9" ht="15.75" customHeight="1" thickBot="1" x14ac:dyDescent="0.25">
      <c r="A14" s="284" t="s">
        <v>279</v>
      </c>
      <c r="B14" s="3"/>
      <c r="C14" s="1144">
        <v>396.33699999999999</v>
      </c>
      <c r="D14" s="1145"/>
      <c r="E14" s="3"/>
      <c r="F14" s="3"/>
      <c r="G14" s="7"/>
      <c r="H14" s="7"/>
      <c r="I14" s="7"/>
    </row>
    <row r="15" spans="1:9" ht="13.5" thickBot="1" x14ac:dyDescent="0.25">
      <c r="A15" s="281" t="s">
        <v>1</v>
      </c>
      <c r="B15" s="3"/>
      <c r="C15" s="1151">
        <v>368.98899999999998</v>
      </c>
      <c r="D15" s="1152"/>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791" t="s">
        <v>959</v>
      </c>
      <c r="D17" s="792"/>
      <c r="E17" s="792"/>
      <c r="F17" s="793"/>
      <c r="G17" s="7"/>
      <c r="H17" s="7"/>
      <c r="I17" s="7"/>
    </row>
    <row r="18" spans="1:9" ht="13.5" thickBot="1" x14ac:dyDescent="0.25">
      <c r="A18" s="281" t="s">
        <v>19</v>
      </c>
      <c r="B18" s="3"/>
      <c r="C18" s="791" t="s">
        <v>960</v>
      </c>
      <c r="D18" s="792"/>
      <c r="E18" s="792"/>
      <c r="F18" s="793"/>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622" t="s">
        <v>23</v>
      </c>
      <c r="B22" s="419" t="s">
        <v>6</v>
      </c>
      <c r="C22" s="419" t="s">
        <v>7</v>
      </c>
      <c r="D22" s="419" t="s">
        <v>8</v>
      </c>
      <c r="E22" s="382" t="s">
        <v>9</v>
      </c>
      <c r="F22" s="383" t="s">
        <v>10</v>
      </c>
      <c r="G22" s="358"/>
      <c r="H22" s="358"/>
      <c r="I22" s="358"/>
    </row>
    <row r="23" spans="1:9" x14ac:dyDescent="0.2">
      <c r="A23" s="620"/>
      <c r="B23" s="88">
        <v>610</v>
      </c>
      <c r="C23" s="87"/>
      <c r="D23" s="88" t="s">
        <v>54</v>
      </c>
      <c r="E23" s="179">
        <v>250363</v>
      </c>
      <c r="F23" s="424">
        <v>250363</v>
      </c>
      <c r="G23" s="358"/>
      <c r="H23" s="358"/>
      <c r="I23" s="358"/>
    </row>
    <row r="24" spans="1:9" x14ac:dyDescent="0.2">
      <c r="A24" s="620"/>
      <c r="B24" s="88">
        <v>620</v>
      </c>
      <c r="C24" s="87"/>
      <c r="D24" s="88" t="s">
        <v>57</v>
      </c>
      <c r="E24" s="179">
        <v>82657</v>
      </c>
      <c r="F24" s="424">
        <v>82657</v>
      </c>
      <c r="G24" s="358"/>
      <c r="H24" s="358"/>
      <c r="I24" s="358"/>
    </row>
    <row r="25" spans="1:9" x14ac:dyDescent="0.2">
      <c r="A25" s="620"/>
      <c r="B25" s="176">
        <v>630</v>
      </c>
      <c r="C25" s="176"/>
      <c r="D25" s="176" t="s">
        <v>55</v>
      </c>
      <c r="E25" s="179">
        <v>63095</v>
      </c>
      <c r="F25" s="424">
        <v>35747</v>
      </c>
      <c r="G25" s="357"/>
      <c r="H25" s="359"/>
      <c r="I25" s="359"/>
    </row>
    <row r="26" spans="1:9" ht="13.5" thickBot="1" x14ac:dyDescent="0.25">
      <c r="A26" s="621"/>
      <c r="B26" s="263">
        <v>640</v>
      </c>
      <c r="C26" s="263"/>
      <c r="D26" s="263" t="s">
        <v>66</v>
      </c>
      <c r="E26" s="264">
        <v>222</v>
      </c>
      <c r="F26" s="422">
        <v>222</v>
      </c>
      <c r="G26" s="360"/>
      <c r="H26" s="361"/>
      <c r="I26" s="361"/>
    </row>
    <row r="27" spans="1:9" ht="13.5" thickBot="1" x14ac:dyDescent="0.25">
      <c r="A27" s="23" t="s">
        <v>11</v>
      </c>
      <c r="B27" s="24"/>
      <c r="C27" s="24"/>
      <c r="D27" s="24"/>
      <c r="E27" s="60">
        <f>SUM(E23:E26)</f>
        <v>396337</v>
      </c>
      <c r="F27" s="61">
        <f>SUM(F23:F26)</f>
        <v>368989</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396337</v>
      </c>
      <c r="F29" s="59">
        <f>F28+F27</f>
        <v>368989</v>
      </c>
      <c r="G29" s="357"/>
      <c r="H29" s="362"/>
      <c r="I29" s="362"/>
    </row>
    <row r="30" spans="1:9" x14ac:dyDescent="0.2">
      <c r="A30" s="622" t="s">
        <v>249</v>
      </c>
      <c r="B30" s="1167" t="s">
        <v>6</v>
      </c>
      <c r="C30" s="1168"/>
      <c r="D30" s="21" t="s">
        <v>250</v>
      </c>
      <c r="E30" s="762" t="s">
        <v>9</v>
      </c>
      <c r="F30" s="423" t="s">
        <v>10</v>
      </c>
      <c r="G30" s="357"/>
      <c r="H30" s="362"/>
      <c r="I30" s="362"/>
    </row>
    <row r="31" spans="1:9" x14ac:dyDescent="0.2">
      <c r="A31" s="626"/>
      <c r="B31" s="1169">
        <v>212</v>
      </c>
      <c r="C31" s="1170"/>
      <c r="D31" s="88" t="s">
        <v>373</v>
      </c>
      <c r="E31" s="130">
        <v>1329</v>
      </c>
      <c r="F31" s="421">
        <v>1329</v>
      </c>
      <c r="G31" s="357"/>
      <c r="H31" s="362"/>
      <c r="I31" s="362"/>
    </row>
    <row r="32" spans="1:9" ht="13.5" thickBot="1" x14ac:dyDescent="0.25">
      <c r="A32" s="627"/>
      <c r="B32" s="1171">
        <v>292</v>
      </c>
      <c r="C32" s="1171"/>
      <c r="D32" s="415" t="s">
        <v>961</v>
      </c>
      <c r="E32" s="416">
        <v>96</v>
      </c>
      <c r="F32" s="623">
        <v>96</v>
      </c>
      <c r="G32" s="357"/>
      <c r="H32" s="362"/>
      <c r="I32" s="362"/>
    </row>
    <row r="33" spans="1:9" ht="13.5" thickBot="1" x14ac:dyDescent="0.25">
      <c r="A33" s="23" t="s">
        <v>251</v>
      </c>
      <c r="B33" s="24"/>
      <c r="C33" s="24"/>
      <c r="D33" s="24"/>
      <c r="E33" s="60">
        <f>SUM(E30:E32)</f>
        <v>1425</v>
      </c>
      <c r="F33" s="61">
        <f>SUM(F30:F32)</f>
        <v>1425</v>
      </c>
      <c r="G33" s="357"/>
      <c r="H33" s="362"/>
      <c r="I33" s="362"/>
    </row>
    <row r="34" spans="1:9" ht="15.75" x14ac:dyDescent="0.25">
      <c r="A34" s="13" t="s">
        <v>14</v>
      </c>
      <c r="B34" s="283"/>
      <c r="C34" s="14"/>
      <c r="D34" s="14"/>
      <c r="E34" s="14"/>
      <c r="F34" s="14"/>
      <c r="G34" s="372"/>
      <c r="H34" s="372"/>
      <c r="I34" s="372"/>
    </row>
    <row r="35" spans="1:9" ht="9" customHeight="1" x14ac:dyDescent="0.2">
      <c r="A35" s="1"/>
      <c r="B35" s="47"/>
      <c r="G35" s="11"/>
      <c r="H35" s="11"/>
      <c r="I35" s="11"/>
    </row>
    <row r="36" spans="1:9" ht="22.5" customHeight="1" x14ac:dyDescent="0.2">
      <c r="A36" s="1113" t="s">
        <v>22</v>
      </c>
      <c r="B36" s="1113"/>
      <c r="C36" s="1113" t="s">
        <v>15</v>
      </c>
      <c r="D36" s="1113"/>
      <c r="E36" s="175" t="s">
        <v>888</v>
      </c>
      <c r="F36" s="29" t="s">
        <v>962</v>
      </c>
      <c r="G36" s="358"/>
      <c r="H36" s="358"/>
      <c r="I36" s="363"/>
    </row>
    <row r="37" spans="1:9" ht="25.5" customHeight="1" x14ac:dyDescent="0.2">
      <c r="A37" s="807" t="s">
        <v>670</v>
      </c>
      <c r="B37" s="807"/>
      <c r="C37" s="833" t="s">
        <v>407</v>
      </c>
      <c r="D37" s="833"/>
      <c r="E37" s="258" t="s">
        <v>415</v>
      </c>
      <c r="F37" s="628">
        <v>0.94</v>
      </c>
      <c r="G37" s="366"/>
      <c r="H37" s="367"/>
      <c r="I37" s="366"/>
    </row>
    <row r="38" spans="1:9" ht="12.75" customHeight="1" x14ac:dyDescent="0.2">
      <c r="A38" s="807"/>
      <c r="B38" s="807"/>
      <c r="C38" s="1146" t="s">
        <v>671</v>
      </c>
      <c r="D38" s="1146"/>
      <c r="E38" s="44">
        <v>95</v>
      </c>
      <c r="F38" s="628">
        <v>0.98</v>
      </c>
      <c r="G38" s="366"/>
      <c r="H38" s="367"/>
      <c r="I38" s="366"/>
    </row>
    <row r="39" spans="1:9" ht="14.25" customHeight="1" x14ac:dyDescent="0.2">
      <c r="A39" s="807"/>
      <c r="B39" s="807"/>
      <c r="C39" s="1146" t="s">
        <v>672</v>
      </c>
      <c r="D39" s="1146"/>
      <c r="E39" s="44">
        <v>70</v>
      </c>
      <c r="F39" s="628">
        <v>0.95</v>
      </c>
      <c r="G39" s="366"/>
      <c r="H39" s="367"/>
      <c r="I39" s="366"/>
    </row>
    <row r="40" spans="1:9" ht="24" customHeight="1" x14ac:dyDescent="0.2">
      <c r="A40" s="807"/>
      <c r="B40" s="807"/>
      <c r="C40" s="833" t="s">
        <v>408</v>
      </c>
      <c r="D40" s="833"/>
      <c r="E40" s="44">
        <v>90</v>
      </c>
      <c r="F40" s="628">
        <v>1</v>
      </c>
      <c r="G40" s="366"/>
      <c r="H40" s="367"/>
      <c r="I40" s="366"/>
    </row>
    <row r="41" spans="1:9" ht="15.75" customHeight="1" x14ac:dyDescent="0.2">
      <c r="A41" s="807"/>
      <c r="B41" s="807"/>
      <c r="C41" s="1146" t="s">
        <v>409</v>
      </c>
      <c r="D41" s="1146"/>
      <c r="E41" s="44">
        <v>80</v>
      </c>
      <c r="F41" s="391">
        <v>0.98</v>
      </c>
      <c r="G41" s="366"/>
      <c r="H41" s="367"/>
      <c r="I41" s="366"/>
    </row>
    <row r="42" spans="1:9" ht="22.5" customHeight="1" x14ac:dyDescent="0.2">
      <c r="A42" s="1147" t="s">
        <v>799</v>
      </c>
      <c r="B42" s="1148"/>
      <c r="C42" s="1149" t="s">
        <v>680</v>
      </c>
      <c r="D42" s="1150"/>
      <c r="E42" s="591">
        <v>28</v>
      </c>
      <c r="F42" s="44">
        <v>0</v>
      </c>
      <c r="G42" s="373"/>
      <c r="H42" s="373"/>
      <c r="I42" s="357"/>
    </row>
    <row r="43" spans="1:9" ht="24.75" customHeight="1" x14ac:dyDescent="0.2">
      <c r="A43" s="1147" t="s">
        <v>800</v>
      </c>
      <c r="B43" s="1148"/>
      <c r="C43" s="1159" t="s">
        <v>681</v>
      </c>
      <c r="D43" s="1160"/>
      <c r="E43" s="44">
        <v>0</v>
      </c>
      <c r="F43" s="44">
        <v>10</v>
      </c>
      <c r="G43" s="373"/>
      <c r="H43" s="373"/>
      <c r="I43" s="357"/>
    </row>
    <row r="44" spans="1:9" ht="32.25" customHeight="1" x14ac:dyDescent="0.2">
      <c r="A44" s="1147" t="s">
        <v>801</v>
      </c>
      <c r="B44" s="1148"/>
      <c r="C44" s="1159" t="s">
        <v>802</v>
      </c>
      <c r="D44" s="1160"/>
      <c r="E44" s="63" t="s">
        <v>803</v>
      </c>
      <c r="F44" s="741">
        <v>4450</v>
      </c>
      <c r="G44" s="373"/>
      <c r="H44" s="373"/>
      <c r="I44" s="357"/>
    </row>
    <row r="45" spans="1:9" x14ac:dyDescent="0.2">
      <c r="A45" s="430"/>
      <c r="B45" s="430"/>
      <c r="C45" s="624"/>
      <c r="D45" s="624"/>
      <c r="E45" s="625"/>
      <c r="F45" s="612"/>
      <c r="G45" s="373"/>
      <c r="H45" s="373"/>
      <c r="I45" s="357"/>
    </row>
    <row r="46" spans="1:9" ht="12.75" customHeight="1" x14ac:dyDescent="0.2">
      <c r="A46" s="6" t="s">
        <v>16</v>
      </c>
      <c r="E46" s="6"/>
      <c r="F46" s="617"/>
    </row>
    <row r="47" spans="1:9" ht="12.75" customHeight="1" thickBot="1" x14ac:dyDescent="0.25">
      <c r="A47" s="6"/>
      <c r="E47" s="6"/>
      <c r="F47" s="617"/>
    </row>
    <row r="48" spans="1:9" ht="33.75" customHeight="1" x14ac:dyDescent="0.2">
      <c r="A48" s="1141" t="s">
        <v>17</v>
      </c>
      <c r="B48" s="1165" t="s">
        <v>964</v>
      </c>
      <c r="C48" s="1165"/>
      <c r="D48" s="1165"/>
      <c r="E48" s="1165"/>
      <c r="F48" s="1166"/>
    </row>
    <row r="49" spans="1:6" ht="61.5" customHeight="1" x14ac:dyDescent="0.2">
      <c r="A49" s="1142"/>
      <c r="B49" s="1163"/>
      <c r="C49" s="1163"/>
      <c r="D49" s="1163"/>
      <c r="E49" s="1163"/>
      <c r="F49" s="1164"/>
    </row>
    <row r="50" spans="1:6" ht="43.5" customHeight="1" x14ac:dyDescent="0.2">
      <c r="A50" s="1142"/>
      <c r="B50" s="1138" t="s">
        <v>963</v>
      </c>
      <c r="C50" s="1139"/>
      <c r="D50" s="1139"/>
      <c r="E50" s="1139"/>
      <c r="F50" s="1140"/>
    </row>
    <row r="51" spans="1:6" ht="93.75" customHeight="1" x14ac:dyDescent="0.2">
      <c r="A51" s="1142"/>
      <c r="B51" s="1163" t="s">
        <v>965</v>
      </c>
      <c r="C51" s="1163"/>
      <c r="D51" s="1163"/>
      <c r="E51" s="1163"/>
      <c r="F51" s="1164"/>
    </row>
    <row r="52" spans="1:6" ht="120.75" customHeight="1" x14ac:dyDescent="0.2">
      <c r="A52" s="1142"/>
      <c r="B52" s="1163" t="s">
        <v>966</v>
      </c>
      <c r="C52" s="1163"/>
      <c r="D52" s="1163"/>
      <c r="E52" s="1163"/>
      <c r="F52" s="1164"/>
    </row>
    <row r="53" spans="1:6" ht="36.75" customHeight="1" x14ac:dyDescent="0.2">
      <c r="A53" s="1142"/>
      <c r="B53" s="1163" t="s">
        <v>967</v>
      </c>
      <c r="C53" s="1163"/>
      <c r="D53" s="1163"/>
      <c r="E53" s="1163"/>
      <c r="F53" s="1164"/>
    </row>
    <row r="54" spans="1:6" ht="50.25" customHeight="1" x14ac:dyDescent="0.2">
      <c r="A54" s="1142"/>
      <c r="B54" s="1138" t="s">
        <v>895</v>
      </c>
      <c r="C54" s="1139"/>
      <c r="D54" s="1139"/>
      <c r="E54" s="1139"/>
      <c r="F54" s="1140"/>
    </row>
    <row r="55" spans="1:6" ht="27.75" customHeight="1" x14ac:dyDescent="0.2">
      <c r="A55" s="1142"/>
      <c r="B55" s="1163" t="s">
        <v>968</v>
      </c>
      <c r="C55" s="1163"/>
      <c r="D55" s="1163"/>
      <c r="E55" s="1163"/>
      <c r="F55" s="1164"/>
    </row>
    <row r="56" spans="1:6" ht="59.25" customHeight="1" thickBot="1" x14ac:dyDescent="0.25">
      <c r="A56" s="1143"/>
      <c r="B56" s="1161" t="s">
        <v>895</v>
      </c>
      <c r="C56" s="1161"/>
      <c r="D56" s="1161"/>
      <c r="E56" s="1161"/>
      <c r="F56" s="1162"/>
    </row>
    <row r="57" spans="1:6" ht="13.5" thickBot="1" x14ac:dyDescent="0.25">
      <c r="A57" s="3"/>
      <c r="F57" s="3"/>
    </row>
    <row r="58" spans="1:6" ht="24.75" thickBot="1" x14ac:dyDescent="0.25">
      <c r="A58" s="243" t="s">
        <v>29</v>
      </c>
      <c r="B58" s="1066" t="s">
        <v>896</v>
      </c>
      <c r="C58" s="820"/>
      <c r="D58" s="820"/>
      <c r="E58" s="820"/>
      <c r="F58" s="821"/>
    </row>
    <row r="59" spans="1:6" x14ac:dyDescent="0.2">
      <c r="A59" s="3"/>
      <c r="B59" s="3"/>
      <c r="C59" s="3"/>
      <c r="D59" s="3"/>
      <c r="E59" s="3"/>
      <c r="F59" s="3"/>
    </row>
    <row r="60" spans="1:6" x14ac:dyDescent="0.2">
      <c r="A60" s="3"/>
      <c r="B60" s="3"/>
      <c r="C60" s="3"/>
      <c r="D60" s="3"/>
      <c r="E60" s="3"/>
      <c r="F60" s="3"/>
    </row>
    <row r="61" spans="1:6" x14ac:dyDescent="0.2">
      <c r="A61" s="3"/>
      <c r="B61" s="3"/>
      <c r="C61" s="3"/>
      <c r="D61" s="3"/>
      <c r="E61" s="3"/>
      <c r="F61" s="3"/>
    </row>
    <row r="62" spans="1:6" x14ac:dyDescent="0.2">
      <c r="A62" s="3"/>
      <c r="B62" s="3"/>
      <c r="C62" s="3"/>
      <c r="D62" s="3"/>
      <c r="E62" s="3"/>
      <c r="F62" s="3"/>
    </row>
    <row r="63" spans="1:6" x14ac:dyDescent="0.2">
      <c r="A63" s="3"/>
      <c r="B63" s="3"/>
      <c r="C63" s="3"/>
      <c r="D63" s="3"/>
      <c r="E63" s="3"/>
      <c r="F63" s="3"/>
    </row>
    <row r="64" spans="1:6"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c r="F304" s="3"/>
    </row>
    <row r="305" spans="1:6" x14ac:dyDescent="0.2">
      <c r="A305" s="3"/>
      <c r="B305" s="3"/>
      <c r="C305" s="3"/>
      <c r="D305" s="3"/>
      <c r="E305" s="3"/>
      <c r="F305" s="3"/>
    </row>
    <row r="306" spans="1:6" x14ac:dyDescent="0.2">
      <c r="A306" s="3"/>
      <c r="B306" s="3"/>
      <c r="C306" s="3"/>
      <c r="D306" s="3"/>
      <c r="E306" s="3"/>
      <c r="F306" s="3"/>
    </row>
    <row r="307" spans="1:6" x14ac:dyDescent="0.2">
      <c r="A307" s="3"/>
      <c r="B307" s="3"/>
      <c r="C307" s="3"/>
      <c r="D307" s="3"/>
      <c r="E307" s="3"/>
      <c r="F307" s="3"/>
    </row>
    <row r="308" spans="1:6" x14ac:dyDescent="0.2">
      <c r="A308" s="3"/>
      <c r="B308" s="3"/>
      <c r="C308" s="3"/>
      <c r="D308" s="3"/>
      <c r="E308" s="3"/>
      <c r="F308" s="3"/>
    </row>
    <row r="309" spans="1:6" x14ac:dyDescent="0.2">
      <c r="A309" s="3"/>
      <c r="B309" s="3"/>
      <c r="C309" s="3"/>
      <c r="D309" s="3"/>
      <c r="E309" s="3"/>
    </row>
    <row r="310" spans="1:6" x14ac:dyDescent="0.2">
      <c r="A310" s="3"/>
      <c r="B310" s="3"/>
      <c r="C310" s="3"/>
      <c r="D310" s="3"/>
      <c r="E310" s="3"/>
    </row>
    <row r="311" spans="1:6" x14ac:dyDescent="0.2">
      <c r="A311" s="3"/>
      <c r="B311" s="3"/>
      <c r="C311" s="3"/>
      <c r="D311" s="3"/>
      <c r="E311" s="3"/>
    </row>
    <row r="312" spans="1:6" x14ac:dyDescent="0.2">
      <c r="A312" s="3"/>
      <c r="B312" s="3"/>
      <c r="C312" s="3"/>
      <c r="D312" s="3"/>
      <c r="E312" s="3"/>
    </row>
    <row r="313" spans="1:6" x14ac:dyDescent="0.2">
      <c r="A313" s="3"/>
      <c r="B313" s="3"/>
      <c r="C313" s="3"/>
      <c r="D313" s="3"/>
      <c r="E313" s="3"/>
    </row>
    <row r="314" spans="1:6" x14ac:dyDescent="0.2">
      <c r="A314" s="3"/>
      <c r="B314" s="3"/>
      <c r="C314" s="3"/>
      <c r="D314" s="3"/>
      <c r="E314" s="3"/>
    </row>
    <row r="315" spans="1:6" x14ac:dyDescent="0.2">
      <c r="A315" s="3"/>
      <c r="B315" s="3"/>
      <c r="C315" s="3"/>
      <c r="D315" s="3"/>
      <c r="E315" s="3"/>
    </row>
    <row r="316" spans="1:6" x14ac:dyDescent="0.2">
      <c r="B316" s="3"/>
      <c r="C316" s="3"/>
      <c r="D316" s="3"/>
      <c r="E316" s="3"/>
    </row>
    <row r="317" spans="1:6" x14ac:dyDescent="0.2">
      <c r="B317" s="3"/>
      <c r="C317" s="3"/>
      <c r="D317" s="3"/>
      <c r="E317" s="3"/>
    </row>
    <row r="318" spans="1:6" x14ac:dyDescent="0.2">
      <c r="B318" s="3"/>
      <c r="C318" s="3"/>
      <c r="D318" s="3"/>
      <c r="E318" s="3"/>
    </row>
    <row r="319" spans="1:6" x14ac:dyDescent="0.2">
      <c r="B319" s="3"/>
      <c r="C319" s="3"/>
      <c r="D319" s="3"/>
      <c r="E319" s="3"/>
    </row>
    <row r="320" spans="1:6" x14ac:dyDescent="0.2">
      <c r="B320" s="3"/>
      <c r="C320" s="3"/>
      <c r="D320" s="3"/>
      <c r="E320" s="3"/>
    </row>
    <row r="321" spans="2:5" x14ac:dyDescent="0.2">
      <c r="B321" s="3"/>
      <c r="C321" s="3"/>
      <c r="D321" s="3"/>
      <c r="E321" s="3"/>
    </row>
    <row r="322" spans="2:5" x14ac:dyDescent="0.2">
      <c r="E322" s="3"/>
    </row>
    <row r="323" spans="2:5" x14ac:dyDescent="0.2">
      <c r="E323" s="3"/>
    </row>
    <row r="324" spans="2:5" x14ac:dyDescent="0.2">
      <c r="E324" s="3"/>
    </row>
    <row r="325" spans="2:5" x14ac:dyDescent="0.2">
      <c r="E325" s="3"/>
    </row>
    <row r="326" spans="2:5" x14ac:dyDescent="0.2">
      <c r="E326" s="3"/>
    </row>
    <row r="327" spans="2:5" x14ac:dyDescent="0.2">
      <c r="E327" s="3"/>
    </row>
    <row r="328" spans="2:5" x14ac:dyDescent="0.2">
      <c r="E328" s="3"/>
    </row>
  </sheetData>
  <mergeCells count="40">
    <mergeCell ref="C17:F17"/>
    <mergeCell ref="C18:F18"/>
    <mergeCell ref="B30:C30"/>
    <mergeCell ref="C39:D39"/>
    <mergeCell ref="C40:D40"/>
    <mergeCell ref="B31:C31"/>
    <mergeCell ref="A37:B41"/>
    <mergeCell ref="B32:C32"/>
    <mergeCell ref="B58:F58"/>
    <mergeCell ref="A44:B44"/>
    <mergeCell ref="C43:D43"/>
    <mergeCell ref="B56:F56"/>
    <mergeCell ref="C44:D44"/>
    <mergeCell ref="A43:B43"/>
    <mergeCell ref="B53:F53"/>
    <mergeCell ref="B48:F49"/>
    <mergeCell ref="B51:F51"/>
    <mergeCell ref="B52:F52"/>
    <mergeCell ref="B55:F55"/>
    <mergeCell ref="D3:F3"/>
    <mergeCell ref="D4:F4"/>
    <mergeCell ref="D5:F5"/>
    <mergeCell ref="D6:F6"/>
    <mergeCell ref="C8:F8"/>
    <mergeCell ref="C9:F9"/>
    <mergeCell ref="A36:B36"/>
    <mergeCell ref="C10:F10"/>
    <mergeCell ref="C12:D12"/>
    <mergeCell ref="B50:F50"/>
    <mergeCell ref="A48:A56"/>
    <mergeCell ref="C13:D13"/>
    <mergeCell ref="C36:D36"/>
    <mergeCell ref="C37:D37"/>
    <mergeCell ref="C38:D38"/>
    <mergeCell ref="A42:B42"/>
    <mergeCell ref="C42:D42"/>
    <mergeCell ref="C41:D41"/>
    <mergeCell ref="B54:F54"/>
    <mergeCell ref="C14:D14"/>
    <mergeCell ref="C15:D15"/>
  </mergeCells>
  <pageMargins left="0.7" right="0.7" top="0.75" bottom="0.75" header="0.3" footer="0.3"/>
  <pageSetup paperSize="9" scale="94" fitToHeight="0"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00B050"/>
    <pageSetUpPr fitToPage="1"/>
  </sheetPr>
  <dimension ref="A1:I328"/>
  <sheetViews>
    <sheetView topLeftCell="A32" zoomScale="120" zoomScaleNormal="120" workbookViewId="0">
      <selection activeCell="F35" sqref="F35"/>
    </sheetView>
  </sheetViews>
  <sheetFormatPr defaultRowHeight="12.75" x14ac:dyDescent="0.2"/>
  <cols>
    <col min="1" max="1" width="25.5703125" customWidth="1"/>
    <col min="2" max="2" width="7.42578125" customWidth="1"/>
    <col min="4" max="4" width="15.85546875" customWidth="1"/>
    <col min="5" max="5" width="16.85546875" customWidth="1"/>
    <col min="6" max="6" width="24.710937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customHeight="1" thickBot="1" x14ac:dyDescent="0.25">
      <c r="A5" s="73" t="s">
        <v>650</v>
      </c>
      <c r="B5" s="3"/>
      <c r="C5" s="674" t="s">
        <v>400</v>
      </c>
      <c r="D5" s="1153" t="s">
        <v>401</v>
      </c>
      <c r="E5" s="1154"/>
      <c r="F5" s="1155"/>
      <c r="G5" s="7"/>
      <c r="H5" s="7"/>
      <c r="I5" s="7"/>
    </row>
    <row r="6" spans="1:9" ht="27" customHeight="1" thickBot="1" x14ac:dyDescent="0.25">
      <c r="A6" s="15" t="s">
        <v>27</v>
      </c>
      <c r="B6" s="3"/>
      <c r="C6" s="689" t="s">
        <v>761</v>
      </c>
      <c r="D6" s="1156" t="s">
        <v>762</v>
      </c>
      <c r="E6" s="1157"/>
      <c r="F6" s="1158"/>
      <c r="G6" s="7"/>
      <c r="H6" s="7"/>
      <c r="I6" s="7"/>
    </row>
    <row r="7" spans="1:9" ht="9.75" customHeight="1" thickBot="1" x14ac:dyDescent="0.25">
      <c r="A7" s="4"/>
      <c r="B7" s="3"/>
      <c r="C7" s="3"/>
      <c r="D7" s="3"/>
      <c r="E7" s="3"/>
      <c r="F7" s="3"/>
      <c r="G7" s="7"/>
      <c r="H7" s="7"/>
      <c r="I7" s="7"/>
    </row>
    <row r="8" spans="1:9" ht="13.5" thickBot="1" x14ac:dyDescent="0.25">
      <c r="A8" s="284" t="s">
        <v>21</v>
      </c>
      <c r="B8" s="3"/>
      <c r="C8" s="1191" t="s">
        <v>763</v>
      </c>
      <c r="D8" s="1192"/>
      <c r="E8" s="1192"/>
      <c r="F8" s="1193"/>
      <c r="G8" s="414"/>
      <c r="H8" s="7"/>
      <c r="I8" s="7"/>
    </row>
    <row r="9" spans="1:9" ht="23.25" customHeight="1" thickBot="1" x14ac:dyDescent="0.25">
      <c r="A9" s="281" t="s">
        <v>25</v>
      </c>
      <c r="B9" s="3"/>
      <c r="C9" s="1135" t="s">
        <v>370</v>
      </c>
      <c r="D9" s="1136"/>
      <c r="E9" s="1136"/>
      <c r="F9" s="1137"/>
      <c r="G9" s="7"/>
      <c r="H9" s="7"/>
      <c r="I9" s="7"/>
    </row>
    <row r="10" spans="1:9" ht="13.5" thickBot="1" x14ac:dyDescent="0.25">
      <c r="A10" s="281" t="s">
        <v>26</v>
      </c>
      <c r="B10" s="3"/>
      <c r="C10" s="1188" t="s">
        <v>851</v>
      </c>
      <c r="D10" s="1189"/>
      <c r="E10" s="1189"/>
      <c r="F10" s="1189"/>
      <c r="G10" s="1190"/>
      <c r="H10" s="7"/>
      <c r="I10" s="7"/>
    </row>
    <row r="11" spans="1:9" ht="8.25" customHeight="1"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5" customHeight="1" thickBot="1" x14ac:dyDescent="0.25">
      <c r="A13" s="286" t="s">
        <v>2</v>
      </c>
      <c r="B13" s="3"/>
      <c r="C13" s="1144">
        <v>690.72</v>
      </c>
      <c r="D13" s="793"/>
      <c r="E13" s="3"/>
      <c r="F13" s="3"/>
      <c r="G13" s="7"/>
      <c r="H13" s="7"/>
      <c r="I13" s="7"/>
    </row>
    <row r="14" spans="1:9" ht="15.75" customHeight="1" thickBot="1" x14ac:dyDescent="0.25">
      <c r="A14" s="284" t="s">
        <v>279</v>
      </c>
      <c r="B14" s="3"/>
      <c r="C14" s="1144">
        <v>655.68299999999999</v>
      </c>
      <c r="D14" s="793"/>
      <c r="E14" s="3"/>
      <c r="F14" s="3"/>
      <c r="G14" s="7"/>
      <c r="H14" s="7"/>
      <c r="I14" s="7"/>
    </row>
    <row r="15" spans="1:9" ht="13.5" thickBot="1" x14ac:dyDescent="0.25">
      <c r="A15" s="281" t="s">
        <v>1</v>
      </c>
      <c r="B15" s="3"/>
      <c r="C15" s="1151">
        <v>655.68299999999999</v>
      </c>
      <c r="D15" s="1187"/>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791" t="s">
        <v>1015</v>
      </c>
      <c r="D17" s="792"/>
      <c r="E17" s="792"/>
      <c r="F17" s="793"/>
      <c r="G17" s="7"/>
      <c r="H17" s="7"/>
      <c r="I17" s="7"/>
    </row>
    <row r="18" spans="1:9" ht="13.5" thickBot="1" x14ac:dyDescent="0.25">
      <c r="A18" s="281" t="s">
        <v>19</v>
      </c>
      <c r="B18" s="3"/>
      <c r="C18" s="791" t="s">
        <v>1016</v>
      </c>
      <c r="D18" s="792"/>
      <c r="E18" s="792"/>
      <c r="F18" s="793"/>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1176" t="s">
        <v>23</v>
      </c>
      <c r="B22" s="419" t="s">
        <v>6</v>
      </c>
      <c r="C22" s="419" t="s">
        <v>7</v>
      </c>
      <c r="D22" s="419" t="s">
        <v>8</v>
      </c>
      <c r="E22" s="419" t="s">
        <v>9</v>
      </c>
      <c r="F22" s="420" t="s">
        <v>10</v>
      </c>
      <c r="G22" s="358"/>
      <c r="H22" s="358"/>
      <c r="I22" s="358"/>
    </row>
    <row r="23" spans="1:9" x14ac:dyDescent="0.2">
      <c r="A23" s="1177"/>
      <c r="B23" s="88">
        <v>610</v>
      </c>
      <c r="C23" s="87"/>
      <c r="D23" s="88" t="s">
        <v>54</v>
      </c>
      <c r="E23" s="130">
        <v>440795</v>
      </c>
      <c r="F23" s="421">
        <v>440795</v>
      </c>
      <c r="G23" s="358"/>
      <c r="H23" s="358"/>
      <c r="I23" s="358"/>
    </row>
    <row r="24" spans="1:9" x14ac:dyDescent="0.2">
      <c r="A24" s="1177"/>
      <c r="B24" s="88">
        <v>620</v>
      </c>
      <c r="C24" s="87"/>
      <c r="D24" s="88" t="s">
        <v>57</v>
      </c>
      <c r="E24" s="130">
        <v>161558</v>
      </c>
      <c r="F24" s="421">
        <v>161558</v>
      </c>
      <c r="G24" s="358"/>
      <c r="H24" s="427"/>
      <c r="I24" s="358"/>
    </row>
    <row r="25" spans="1:9" x14ac:dyDescent="0.2">
      <c r="A25" s="1177"/>
      <c r="B25" s="176">
        <v>630</v>
      </c>
      <c r="C25" s="176"/>
      <c r="D25" s="176" t="s">
        <v>55</v>
      </c>
      <c r="E25" s="179">
        <v>47233</v>
      </c>
      <c r="F25" s="422">
        <v>47233</v>
      </c>
      <c r="G25" s="357"/>
      <c r="H25" s="359"/>
      <c r="I25" s="359"/>
    </row>
    <row r="26" spans="1:9" ht="13.5" thickBot="1" x14ac:dyDescent="0.25">
      <c r="A26" s="1178"/>
      <c r="B26" s="263">
        <v>640</v>
      </c>
      <c r="C26" s="263"/>
      <c r="D26" s="263" t="s">
        <v>66</v>
      </c>
      <c r="E26" s="264">
        <v>6097</v>
      </c>
      <c r="F26" s="422">
        <v>6097</v>
      </c>
      <c r="G26" s="360"/>
      <c r="H26" s="361"/>
      <c r="I26" s="361"/>
    </row>
    <row r="27" spans="1:9" ht="13.5" thickBot="1" x14ac:dyDescent="0.25">
      <c r="A27" s="23" t="s">
        <v>11</v>
      </c>
      <c r="B27" s="24"/>
      <c r="C27" s="24"/>
      <c r="D27" s="24"/>
      <c r="E27" s="60">
        <f>SUM(E23:E26)</f>
        <v>655683</v>
      </c>
      <c r="F27" s="61">
        <f>SUM(F23:F26)</f>
        <v>655683</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655683</v>
      </c>
      <c r="F29" s="59">
        <f>F28+F27</f>
        <v>655683</v>
      </c>
      <c r="G29" s="357"/>
      <c r="H29" s="362"/>
      <c r="I29" s="362"/>
    </row>
    <row r="30" spans="1:9" x14ac:dyDescent="0.2">
      <c r="A30" s="1179" t="s">
        <v>249</v>
      </c>
      <c r="B30" s="1167" t="s">
        <v>6</v>
      </c>
      <c r="C30" s="1168"/>
      <c r="D30" s="21" t="s">
        <v>250</v>
      </c>
      <c r="E30" s="21" t="s">
        <v>9</v>
      </c>
      <c r="F30" s="423" t="s">
        <v>10</v>
      </c>
      <c r="G30" s="357"/>
      <c r="H30" s="362"/>
      <c r="I30" s="362"/>
    </row>
    <row r="31" spans="1:9" x14ac:dyDescent="0.2">
      <c r="A31" s="1180"/>
      <c r="B31" s="1169"/>
      <c r="C31" s="1170"/>
      <c r="D31" s="88"/>
      <c r="E31" s="130"/>
      <c r="F31" s="421"/>
      <c r="G31" s="357"/>
      <c r="H31" s="362"/>
      <c r="I31" s="362"/>
    </row>
    <row r="32" spans="1:9" x14ac:dyDescent="0.2">
      <c r="A32" s="1180"/>
      <c r="B32" s="1182">
        <v>212</v>
      </c>
      <c r="C32" s="1183"/>
      <c r="D32" s="176" t="s">
        <v>764</v>
      </c>
      <c r="E32" s="179">
        <v>1160</v>
      </c>
      <c r="F32" s="424">
        <v>1160</v>
      </c>
      <c r="G32" s="357"/>
      <c r="H32" s="362"/>
      <c r="I32" s="362"/>
    </row>
    <row r="33" spans="1:9" x14ac:dyDescent="0.2">
      <c r="A33" s="1180"/>
      <c r="B33" s="1184">
        <v>292</v>
      </c>
      <c r="C33" s="1184"/>
      <c r="D33" s="260" t="s">
        <v>852</v>
      </c>
      <c r="E33" s="261">
        <v>703</v>
      </c>
      <c r="F33" s="425">
        <v>703</v>
      </c>
      <c r="G33" s="357"/>
      <c r="H33" s="362"/>
      <c r="I33" s="362"/>
    </row>
    <row r="34" spans="1:9" ht="13.5" thickBot="1" x14ac:dyDescent="0.25">
      <c r="A34" s="1181"/>
      <c r="B34" s="1185">
        <v>223</v>
      </c>
      <c r="C34" s="1186"/>
      <c r="D34" s="415" t="s">
        <v>891</v>
      </c>
      <c r="E34" s="416">
        <v>466</v>
      </c>
      <c r="F34" s="426">
        <v>466</v>
      </c>
      <c r="G34" s="357"/>
      <c r="H34" s="362"/>
      <c r="I34" s="362"/>
    </row>
    <row r="35" spans="1:9" ht="13.5" thickBot="1" x14ac:dyDescent="0.25">
      <c r="A35" s="23" t="s">
        <v>251</v>
      </c>
      <c r="B35" s="24"/>
      <c r="C35" s="24"/>
      <c r="D35" s="24"/>
      <c r="E35" s="60">
        <f>SUM(E30:E34)</f>
        <v>2329</v>
      </c>
      <c r="F35" s="61">
        <f>SUM(F30:F34)</f>
        <v>2329</v>
      </c>
      <c r="G35" s="357"/>
      <c r="H35" s="362"/>
      <c r="I35" s="362"/>
    </row>
    <row r="36" spans="1:9" ht="15.75" x14ac:dyDescent="0.25">
      <c r="A36" s="13" t="s">
        <v>14</v>
      </c>
      <c r="B36" s="283"/>
      <c r="C36" s="14"/>
      <c r="D36" s="14"/>
      <c r="E36" s="14"/>
      <c r="F36" s="14"/>
      <c r="G36" s="372"/>
      <c r="H36" s="372"/>
      <c r="I36" s="372"/>
    </row>
    <row r="37" spans="1:9" ht="9" customHeight="1" x14ac:dyDescent="0.2">
      <c r="A37" s="1"/>
      <c r="B37" s="47"/>
      <c r="G37" s="11"/>
      <c r="H37" s="11"/>
      <c r="I37" s="11"/>
    </row>
    <row r="38" spans="1:9" ht="22.5" customHeight="1" x14ac:dyDescent="0.2">
      <c r="A38" s="377" t="s">
        <v>22</v>
      </c>
      <c r="B38" s="1113" t="s">
        <v>15</v>
      </c>
      <c r="C38" s="1113"/>
      <c r="D38" s="1113"/>
      <c r="E38" s="175" t="s">
        <v>878</v>
      </c>
      <c r="F38" s="175" t="s">
        <v>972</v>
      </c>
      <c r="G38" s="358"/>
      <c r="H38" s="358"/>
      <c r="I38" s="363"/>
    </row>
    <row r="39" spans="1:9" ht="25.5" customHeight="1" x14ac:dyDescent="0.2">
      <c r="A39" s="807" t="s">
        <v>406</v>
      </c>
      <c r="B39" s="815" t="s">
        <v>407</v>
      </c>
      <c r="C39" s="816"/>
      <c r="D39" s="817"/>
      <c r="E39" s="258" t="s">
        <v>628</v>
      </c>
      <c r="F39" s="729">
        <v>96</v>
      </c>
      <c r="G39" s="366"/>
      <c r="H39" s="367"/>
      <c r="I39" s="366"/>
    </row>
    <row r="40" spans="1:9" ht="12.75" customHeight="1" x14ac:dyDescent="0.2">
      <c r="A40" s="807"/>
      <c r="B40" s="1173" t="s">
        <v>865</v>
      </c>
      <c r="C40" s="1174"/>
      <c r="D40" s="1175"/>
      <c r="E40" s="62">
        <v>100</v>
      </c>
      <c r="F40" s="740">
        <v>90.91</v>
      </c>
      <c r="G40" s="366"/>
      <c r="H40" s="367"/>
      <c r="I40" s="366"/>
    </row>
    <row r="41" spans="1:9" ht="14.25" customHeight="1" x14ac:dyDescent="0.2">
      <c r="A41" s="807"/>
      <c r="B41" s="1173" t="s">
        <v>866</v>
      </c>
      <c r="C41" s="1174"/>
      <c r="D41" s="1175"/>
      <c r="E41" s="62">
        <v>100</v>
      </c>
      <c r="F41" s="740">
        <v>77.78</v>
      </c>
      <c r="G41" s="366"/>
      <c r="H41" s="367"/>
      <c r="I41" s="366"/>
    </row>
    <row r="42" spans="1:9" ht="29.25" customHeight="1" x14ac:dyDescent="0.2">
      <c r="A42" s="807"/>
      <c r="B42" s="815" t="s">
        <v>408</v>
      </c>
      <c r="C42" s="816"/>
      <c r="D42" s="817"/>
      <c r="E42" s="62">
        <v>100</v>
      </c>
      <c r="F42" s="740">
        <v>100</v>
      </c>
      <c r="G42" s="366"/>
      <c r="H42" s="367"/>
      <c r="I42" s="366"/>
    </row>
    <row r="43" spans="1:9" ht="24" customHeight="1" x14ac:dyDescent="0.2">
      <c r="A43" s="807"/>
      <c r="B43" s="815" t="s">
        <v>409</v>
      </c>
      <c r="C43" s="816"/>
      <c r="D43" s="817"/>
      <c r="E43" s="757" t="s">
        <v>892</v>
      </c>
      <c r="F43" s="729">
        <v>99.97</v>
      </c>
      <c r="G43" s="366"/>
      <c r="H43" s="367"/>
      <c r="I43" s="366"/>
    </row>
    <row r="44" spans="1:9" ht="22.5" customHeight="1" x14ac:dyDescent="0.2">
      <c r="A44" s="807"/>
      <c r="B44" s="815" t="s">
        <v>867</v>
      </c>
      <c r="C44" s="816"/>
      <c r="D44" s="817"/>
      <c r="E44" s="62">
        <v>15</v>
      </c>
      <c r="F44" s="740">
        <v>0</v>
      </c>
      <c r="G44" s="366"/>
      <c r="H44" s="367"/>
      <c r="I44" s="366"/>
    </row>
    <row r="45" spans="1:9" ht="31.5" customHeight="1" x14ac:dyDescent="0.2">
      <c r="A45" s="807"/>
      <c r="B45" s="815" t="s">
        <v>868</v>
      </c>
      <c r="C45" s="816"/>
      <c r="D45" s="817"/>
      <c r="E45" s="212" t="s">
        <v>796</v>
      </c>
      <c r="F45" s="729" t="s">
        <v>1017</v>
      </c>
      <c r="G45" s="366"/>
      <c r="H45" s="367"/>
      <c r="I45" s="366"/>
    </row>
    <row r="46" spans="1:9" x14ac:dyDescent="0.2">
      <c r="A46" s="6" t="s">
        <v>16</v>
      </c>
      <c r="E46" s="6"/>
      <c r="G46" s="373" t="s">
        <v>280</v>
      </c>
      <c r="H46" s="373"/>
      <c r="I46" s="357"/>
    </row>
    <row r="47" spans="1:9" ht="330" customHeight="1" x14ac:dyDescent="0.2">
      <c r="A47" s="418" t="s">
        <v>17</v>
      </c>
      <c r="B47" s="1172" t="s">
        <v>1018</v>
      </c>
      <c r="C47" s="1172"/>
      <c r="D47" s="1172"/>
      <c r="E47" s="1172"/>
      <c r="F47" s="1172"/>
      <c r="G47" s="374"/>
      <c r="H47" s="374"/>
      <c r="I47" s="374"/>
    </row>
    <row r="48" spans="1:9" ht="16.5" customHeight="1" x14ac:dyDescent="0.2">
      <c r="G48" s="11"/>
      <c r="H48" s="11"/>
      <c r="I48" s="11"/>
    </row>
    <row r="49" spans="1:9" ht="39" customHeight="1" x14ac:dyDescent="0.2">
      <c r="A49" s="34" t="s">
        <v>259</v>
      </c>
      <c r="B49" s="1172" t="s">
        <v>893</v>
      </c>
      <c r="C49" s="1172"/>
      <c r="D49" s="1172"/>
      <c r="E49" s="1172"/>
      <c r="F49" s="1172"/>
      <c r="G49" s="374"/>
      <c r="H49" s="374"/>
      <c r="I49" s="374"/>
    </row>
    <row r="55" spans="1:9" x14ac:dyDescent="0.2">
      <c r="A55" s="3"/>
      <c r="B55" s="3"/>
      <c r="C55" s="3"/>
      <c r="D55" s="3"/>
      <c r="E55" s="3"/>
      <c r="F55" s="3"/>
    </row>
    <row r="56" spans="1:9" x14ac:dyDescent="0.2">
      <c r="A56" s="3"/>
      <c r="B56" s="3"/>
      <c r="C56" s="3"/>
      <c r="D56" s="3"/>
      <c r="E56" s="3"/>
      <c r="F56" s="3"/>
    </row>
    <row r="57" spans="1:9" x14ac:dyDescent="0.2">
      <c r="A57" s="3"/>
      <c r="B57" s="3"/>
      <c r="C57" s="3"/>
      <c r="D57" s="3"/>
      <c r="E57" s="3"/>
      <c r="F57" s="3"/>
    </row>
    <row r="58" spans="1:9" x14ac:dyDescent="0.2">
      <c r="A58" s="3"/>
      <c r="B58" s="3"/>
      <c r="C58" s="3"/>
      <c r="D58" s="3"/>
      <c r="E58" s="3"/>
      <c r="F58" s="3"/>
    </row>
    <row r="59" spans="1:9" x14ac:dyDescent="0.2">
      <c r="A59" s="3"/>
      <c r="B59" s="3"/>
      <c r="C59" s="3"/>
      <c r="D59" s="3"/>
      <c r="E59" s="3"/>
      <c r="F59" s="3"/>
    </row>
    <row r="60" spans="1:9" x14ac:dyDescent="0.2">
      <c r="A60" s="3"/>
      <c r="B60" s="3"/>
      <c r="C60" s="3"/>
      <c r="D60" s="3"/>
      <c r="E60" s="3"/>
      <c r="F60" s="3"/>
    </row>
    <row r="61" spans="1:9" x14ac:dyDescent="0.2">
      <c r="A61" s="3"/>
      <c r="B61" s="3"/>
      <c r="C61" s="3"/>
      <c r="D61" s="3"/>
      <c r="E61" s="3"/>
      <c r="F61" s="3"/>
    </row>
    <row r="62" spans="1:9" x14ac:dyDescent="0.2">
      <c r="A62" s="3"/>
      <c r="B62" s="3"/>
      <c r="C62" s="3"/>
      <c r="D62" s="3"/>
      <c r="E62" s="3"/>
      <c r="F62" s="3"/>
    </row>
    <row r="63" spans="1:9" x14ac:dyDescent="0.2">
      <c r="A63" s="3"/>
      <c r="B63" s="3"/>
      <c r="C63" s="3"/>
      <c r="D63" s="3"/>
      <c r="E63" s="3"/>
      <c r="F63" s="3"/>
    </row>
    <row r="64" spans="1:9"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c r="F304" s="3"/>
    </row>
    <row r="305" spans="1:6" x14ac:dyDescent="0.2">
      <c r="A305" s="3"/>
      <c r="B305" s="3"/>
      <c r="C305" s="3"/>
      <c r="D305" s="3"/>
      <c r="E305" s="3"/>
      <c r="F305" s="3"/>
    </row>
    <row r="306" spans="1:6" x14ac:dyDescent="0.2">
      <c r="A306" s="3"/>
      <c r="B306" s="3"/>
      <c r="C306" s="3"/>
      <c r="D306" s="3"/>
      <c r="E306" s="3"/>
      <c r="F306" s="3"/>
    </row>
    <row r="307" spans="1:6" x14ac:dyDescent="0.2">
      <c r="A307" s="3"/>
      <c r="B307" s="3"/>
      <c r="C307" s="3"/>
      <c r="D307" s="3"/>
      <c r="E307" s="3"/>
      <c r="F307" s="3"/>
    </row>
    <row r="308" spans="1:6" x14ac:dyDescent="0.2">
      <c r="A308" s="3"/>
      <c r="B308" s="3"/>
      <c r="C308" s="3"/>
      <c r="D308" s="3"/>
      <c r="E308" s="3"/>
      <c r="F308" s="3"/>
    </row>
    <row r="309" spans="1:6" x14ac:dyDescent="0.2">
      <c r="A309" s="3"/>
      <c r="B309" s="3"/>
      <c r="C309" s="3"/>
      <c r="D309" s="3"/>
      <c r="E309" s="3"/>
      <c r="F309" s="3"/>
    </row>
    <row r="310" spans="1:6" x14ac:dyDescent="0.2">
      <c r="A310" s="3"/>
      <c r="B310" s="3"/>
      <c r="C310" s="3"/>
      <c r="D310" s="3"/>
      <c r="E310" s="3"/>
      <c r="F310" s="3"/>
    </row>
    <row r="311" spans="1:6" x14ac:dyDescent="0.2">
      <c r="A311" s="3"/>
      <c r="B311" s="3"/>
      <c r="C311" s="3"/>
      <c r="D311" s="3"/>
      <c r="E311" s="3"/>
      <c r="F311" s="3"/>
    </row>
    <row r="312" spans="1:6" x14ac:dyDescent="0.2">
      <c r="A312" s="3"/>
      <c r="B312" s="3"/>
      <c r="C312" s="3"/>
      <c r="D312" s="3"/>
      <c r="E312" s="3"/>
      <c r="F312" s="3"/>
    </row>
    <row r="313" spans="1:6" x14ac:dyDescent="0.2">
      <c r="A313" s="3"/>
      <c r="B313" s="3"/>
      <c r="C313" s="3"/>
      <c r="D313" s="3"/>
      <c r="E313" s="3"/>
      <c r="F313" s="3"/>
    </row>
    <row r="314" spans="1:6" x14ac:dyDescent="0.2">
      <c r="A314" s="3"/>
      <c r="B314" s="3"/>
      <c r="C314" s="3"/>
      <c r="D314" s="3"/>
      <c r="E314" s="3"/>
      <c r="F314" s="3"/>
    </row>
    <row r="315" spans="1:6" x14ac:dyDescent="0.2">
      <c r="A315" s="3"/>
      <c r="B315" s="3"/>
      <c r="C315" s="3"/>
      <c r="D315" s="3"/>
      <c r="E315" s="3"/>
      <c r="F315" s="3"/>
    </row>
    <row r="316" spans="1:6" x14ac:dyDescent="0.2">
      <c r="A316" s="3"/>
      <c r="B316" s="3"/>
      <c r="C316" s="3"/>
      <c r="D316" s="3"/>
      <c r="E316" s="3"/>
      <c r="F316" s="3"/>
    </row>
    <row r="317" spans="1:6" x14ac:dyDescent="0.2">
      <c r="A317" s="3"/>
      <c r="B317" s="3"/>
      <c r="C317" s="3"/>
      <c r="D317" s="3"/>
      <c r="E317" s="3"/>
      <c r="F317" s="3"/>
    </row>
    <row r="318" spans="1:6" x14ac:dyDescent="0.2">
      <c r="A318" s="3"/>
      <c r="B318" s="3"/>
      <c r="C318" s="3"/>
      <c r="D318" s="3"/>
      <c r="E318" s="3"/>
      <c r="F318" s="3"/>
    </row>
    <row r="319" spans="1:6" x14ac:dyDescent="0.2">
      <c r="A319" s="3"/>
      <c r="B319" s="3"/>
      <c r="C319" s="3"/>
      <c r="D319" s="3"/>
      <c r="E319" s="3"/>
      <c r="F319" s="3"/>
    </row>
    <row r="320" spans="1:6" x14ac:dyDescent="0.2">
      <c r="A320" s="3"/>
      <c r="B320" s="3"/>
      <c r="C320" s="3"/>
      <c r="D320" s="3"/>
      <c r="E320" s="3"/>
      <c r="F320" s="3"/>
    </row>
    <row r="321" spans="1:6" x14ac:dyDescent="0.2">
      <c r="A321" s="3"/>
      <c r="B321" s="3"/>
      <c r="C321" s="3"/>
      <c r="D321" s="3"/>
      <c r="E321" s="3"/>
      <c r="F321" s="3"/>
    </row>
    <row r="322" spans="1:6" x14ac:dyDescent="0.2">
      <c r="A322" s="3"/>
      <c r="B322" s="3"/>
      <c r="C322" s="3"/>
      <c r="D322" s="3"/>
      <c r="E322" s="3"/>
      <c r="F322" s="3"/>
    </row>
    <row r="323" spans="1:6" x14ac:dyDescent="0.2">
      <c r="A323" s="3"/>
      <c r="B323" s="3"/>
      <c r="C323" s="3"/>
      <c r="D323" s="3"/>
      <c r="E323" s="3"/>
      <c r="F323" s="3"/>
    </row>
    <row r="324" spans="1:6" x14ac:dyDescent="0.2">
      <c r="A324" s="3"/>
      <c r="B324" s="3"/>
      <c r="C324" s="3"/>
      <c r="D324" s="3"/>
      <c r="E324" s="3"/>
      <c r="F324" s="3"/>
    </row>
    <row r="325" spans="1:6" x14ac:dyDescent="0.2">
      <c r="A325" s="3"/>
      <c r="B325" s="3"/>
      <c r="C325" s="3"/>
      <c r="D325" s="3"/>
      <c r="E325" s="3"/>
      <c r="F325" s="3"/>
    </row>
    <row r="326" spans="1:6" x14ac:dyDescent="0.2">
      <c r="A326" s="3"/>
      <c r="B326" s="3"/>
      <c r="C326" s="3"/>
      <c r="D326" s="3"/>
      <c r="E326" s="3"/>
      <c r="F326" s="3"/>
    </row>
    <row r="327" spans="1:6" x14ac:dyDescent="0.2">
      <c r="A327" s="3"/>
      <c r="B327" s="3"/>
      <c r="C327" s="3"/>
      <c r="D327" s="3"/>
      <c r="E327" s="3"/>
      <c r="F327" s="3"/>
    </row>
    <row r="328" spans="1:6" x14ac:dyDescent="0.2">
      <c r="A328" s="3"/>
      <c r="B328" s="3"/>
      <c r="C328" s="3"/>
      <c r="D328" s="3"/>
      <c r="E328" s="3"/>
      <c r="F328" s="3"/>
    </row>
  </sheetData>
  <mergeCells count="31">
    <mergeCell ref="C10:G10"/>
    <mergeCell ref="D3:F3"/>
    <mergeCell ref="D4:F4"/>
    <mergeCell ref="D5:F5"/>
    <mergeCell ref="D6:F6"/>
    <mergeCell ref="C8:F8"/>
    <mergeCell ref="C9:F9"/>
    <mergeCell ref="C12:D12"/>
    <mergeCell ref="C13:D13"/>
    <mergeCell ref="C14:D14"/>
    <mergeCell ref="C15:D15"/>
    <mergeCell ref="C17:F17"/>
    <mergeCell ref="C18:F18"/>
    <mergeCell ref="A22:A26"/>
    <mergeCell ref="A30:A34"/>
    <mergeCell ref="B30:C30"/>
    <mergeCell ref="B31:C31"/>
    <mergeCell ref="B32:C32"/>
    <mergeCell ref="B33:C33"/>
    <mergeCell ref="B34:C34"/>
    <mergeCell ref="B45:D45"/>
    <mergeCell ref="B47:F47"/>
    <mergeCell ref="B49:F49"/>
    <mergeCell ref="A39:A45"/>
    <mergeCell ref="B38:D38"/>
    <mergeCell ref="B39:D39"/>
    <mergeCell ref="B40:D40"/>
    <mergeCell ref="B41:D41"/>
    <mergeCell ref="B43:D43"/>
    <mergeCell ref="B44:D44"/>
    <mergeCell ref="B42:D42"/>
  </mergeCells>
  <pageMargins left="0.7" right="0.7" top="0.75" bottom="0.75" header="0.3" footer="0.3"/>
  <pageSetup paperSize="9" scale="73" fitToHeight="0"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00B050"/>
    <pageSetUpPr fitToPage="1"/>
  </sheetPr>
  <dimension ref="A1:I330"/>
  <sheetViews>
    <sheetView workbookViewId="0">
      <selection activeCell="F35" sqref="F35"/>
    </sheetView>
  </sheetViews>
  <sheetFormatPr defaultRowHeight="12.75" x14ac:dyDescent="0.2"/>
  <cols>
    <col min="1" max="1" width="25.5703125" customWidth="1"/>
    <col min="2" max="2" width="7.42578125" customWidth="1"/>
    <col min="4" max="4" width="15.85546875" customWidth="1"/>
    <col min="5" max="5" width="19.5703125" customWidth="1"/>
    <col min="6" max="6" width="25.8554687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customHeight="1" thickBot="1" x14ac:dyDescent="0.25">
      <c r="A5" s="73" t="s">
        <v>650</v>
      </c>
      <c r="B5" s="3"/>
      <c r="C5" s="674" t="s">
        <v>400</v>
      </c>
      <c r="D5" s="1153" t="s">
        <v>401</v>
      </c>
      <c r="E5" s="1154"/>
      <c r="F5" s="1155"/>
      <c r="G5" s="7"/>
      <c r="H5" s="7"/>
      <c r="I5" s="7"/>
    </row>
    <row r="6" spans="1:9" ht="13.5" customHeight="1" thickBot="1" x14ac:dyDescent="0.25">
      <c r="A6" s="15" t="s">
        <v>27</v>
      </c>
      <c r="B6" s="3"/>
      <c r="C6" s="675" t="s">
        <v>781</v>
      </c>
      <c r="D6" s="1153" t="s">
        <v>411</v>
      </c>
      <c r="E6" s="1154"/>
      <c r="F6" s="1155"/>
      <c r="G6" s="7"/>
      <c r="H6" s="7"/>
      <c r="I6" s="7"/>
    </row>
    <row r="7" spans="1:9" ht="9.75" customHeight="1" thickBot="1" x14ac:dyDescent="0.25">
      <c r="A7" s="4"/>
      <c r="B7" s="3"/>
      <c r="C7" s="3"/>
      <c r="D7" s="3"/>
      <c r="E7" s="3"/>
      <c r="F7" s="3"/>
      <c r="G7" s="7"/>
      <c r="H7" s="7"/>
      <c r="I7" s="7"/>
    </row>
    <row r="8" spans="1:9" ht="13.5" thickBot="1" x14ac:dyDescent="0.25">
      <c r="A8" s="284" t="s">
        <v>21</v>
      </c>
      <c r="B8" s="3"/>
      <c r="C8" s="791" t="s">
        <v>411</v>
      </c>
      <c r="D8" s="792"/>
      <c r="E8" s="792"/>
      <c r="F8" s="793"/>
      <c r="G8" s="414"/>
      <c r="H8" s="7"/>
      <c r="I8" s="7"/>
    </row>
    <row r="9" spans="1:9" ht="23.25" customHeight="1" thickBot="1" x14ac:dyDescent="0.25">
      <c r="A9" s="281" t="s">
        <v>25</v>
      </c>
      <c r="B9" s="3"/>
      <c r="C9" s="1135" t="s">
        <v>370</v>
      </c>
      <c r="D9" s="1136"/>
      <c r="E9" s="1136"/>
      <c r="F9" s="1137"/>
      <c r="G9" s="7"/>
      <c r="H9" s="7"/>
      <c r="I9" s="7"/>
    </row>
    <row r="10" spans="1:9" ht="13.5" thickBot="1" x14ac:dyDescent="0.25">
      <c r="A10" s="281" t="s">
        <v>26</v>
      </c>
      <c r="B10" s="3"/>
      <c r="C10" s="791" t="s">
        <v>412</v>
      </c>
      <c r="D10" s="792"/>
      <c r="E10" s="792"/>
      <c r="F10" s="793"/>
      <c r="G10" s="7"/>
      <c r="H10" s="7"/>
      <c r="I10" s="7"/>
    </row>
    <row r="11" spans="1:9" ht="8.25" customHeight="1"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5" customHeight="1" thickBot="1" x14ac:dyDescent="0.25">
      <c r="A13" s="286" t="s">
        <v>2</v>
      </c>
      <c r="B13" s="3"/>
      <c r="C13" s="1206">
        <v>760.94</v>
      </c>
      <c r="D13" s="1207"/>
      <c r="E13" s="3"/>
      <c r="F13" s="3"/>
      <c r="G13" s="7"/>
      <c r="H13" s="7"/>
      <c r="I13" s="7"/>
    </row>
    <row r="14" spans="1:9" ht="15.75" customHeight="1" thickBot="1" x14ac:dyDescent="0.25">
      <c r="A14" s="284" t="s">
        <v>279</v>
      </c>
      <c r="B14" s="3"/>
      <c r="C14" s="1206">
        <v>772.39</v>
      </c>
      <c r="D14" s="1208"/>
      <c r="E14" s="3"/>
      <c r="F14" s="3"/>
      <c r="G14" s="7"/>
      <c r="H14" s="7"/>
      <c r="I14" s="7"/>
    </row>
    <row r="15" spans="1:9" ht="13.5" thickBot="1" x14ac:dyDescent="0.25">
      <c r="A15" s="281" t="s">
        <v>1</v>
      </c>
      <c r="B15" s="3"/>
      <c r="C15" s="1209">
        <v>756.21</v>
      </c>
      <c r="D15" s="1210"/>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791" t="s">
        <v>994</v>
      </c>
      <c r="D17" s="792"/>
      <c r="E17" s="792"/>
      <c r="F17" s="793"/>
      <c r="G17" s="7"/>
      <c r="H17" s="7"/>
      <c r="I17" s="7"/>
    </row>
    <row r="18" spans="1:9" ht="13.5" thickBot="1" x14ac:dyDescent="0.25">
      <c r="A18" s="281" t="s">
        <v>19</v>
      </c>
      <c r="B18" s="3"/>
      <c r="C18" s="791" t="s">
        <v>995</v>
      </c>
      <c r="D18" s="792"/>
      <c r="E18" s="792"/>
      <c r="F18" s="793"/>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622" t="s">
        <v>23</v>
      </c>
      <c r="B22" s="419" t="s">
        <v>6</v>
      </c>
      <c r="C22" s="419" t="s">
        <v>7</v>
      </c>
      <c r="D22" s="419" t="s">
        <v>8</v>
      </c>
      <c r="E22" s="419" t="s">
        <v>9</v>
      </c>
      <c r="F22" s="420" t="s">
        <v>10</v>
      </c>
      <c r="G22" s="358"/>
      <c r="H22" s="358"/>
      <c r="I22" s="358"/>
    </row>
    <row r="23" spans="1:9" x14ac:dyDescent="0.2">
      <c r="A23" s="642"/>
      <c r="B23" s="639">
        <v>610</v>
      </c>
      <c r="C23" s="87"/>
      <c r="D23" s="88" t="s">
        <v>54</v>
      </c>
      <c r="E23" s="708">
        <v>479855.61</v>
      </c>
      <c r="F23" s="385">
        <v>479855.61</v>
      </c>
      <c r="G23" s="358"/>
      <c r="H23" s="358"/>
      <c r="I23" s="358"/>
    </row>
    <row r="24" spans="1:9" x14ac:dyDescent="0.2">
      <c r="A24" s="626"/>
      <c r="B24" s="639">
        <v>620</v>
      </c>
      <c r="C24" s="87"/>
      <c r="D24" s="88" t="s">
        <v>57</v>
      </c>
      <c r="E24" s="55">
        <v>163017.29999999999</v>
      </c>
      <c r="F24" s="385">
        <v>163017.29999999999</v>
      </c>
      <c r="G24" s="358"/>
      <c r="H24" s="358"/>
      <c r="I24" s="358"/>
    </row>
    <row r="25" spans="1:9" x14ac:dyDescent="0.2">
      <c r="A25" s="626"/>
      <c r="B25" s="640">
        <v>630</v>
      </c>
      <c r="C25" s="176"/>
      <c r="D25" s="176" t="s">
        <v>55</v>
      </c>
      <c r="E25" s="55">
        <v>119709.99</v>
      </c>
      <c r="F25" s="385">
        <v>103531.07</v>
      </c>
      <c r="G25" s="357"/>
      <c r="H25" s="359"/>
      <c r="I25" s="359"/>
    </row>
    <row r="26" spans="1:9" x14ac:dyDescent="0.2">
      <c r="A26" s="643"/>
      <c r="B26" s="260">
        <v>640</v>
      </c>
      <c r="C26" s="260"/>
      <c r="D26" s="260" t="s">
        <v>66</v>
      </c>
      <c r="E26" s="55">
        <v>9808.09</v>
      </c>
      <c r="F26" s="385">
        <v>9808.09</v>
      </c>
      <c r="G26" s="360"/>
      <c r="H26" s="361"/>
      <c r="I26" s="361"/>
    </row>
    <row r="27" spans="1:9" ht="13.5" thickBot="1" x14ac:dyDescent="0.25">
      <c r="A27" s="33" t="s">
        <v>11</v>
      </c>
      <c r="B27" s="31"/>
      <c r="C27" s="31"/>
      <c r="D27" s="31"/>
      <c r="E27" s="356">
        <f>SUM(E23:E26)</f>
        <v>772390.98999999987</v>
      </c>
      <c r="F27" s="354">
        <f>SUM(F23:F26)</f>
        <v>756212.07</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772390.98999999987</v>
      </c>
      <c r="F29" s="59">
        <f>F28+F27</f>
        <v>756212.07</v>
      </c>
      <c r="G29" s="357"/>
      <c r="H29" s="362"/>
      <c r="I29" s="362"/>
    </row>
    <row r="30" spans="1:9" x14ac:dyDescent="0.2">
      <c r="A30" s="622" t="s">
        <v>249</v>
      </c>
      <c r="B30" s="1167" t="s">
        <v>6</v>
      </c>
      <c r="C30" s="1168"/>
      <c r="D30" s="21" t="s">
        <v>250</v>
      </c>
      <c r="E30" s="21" t="s">
        <v>9</v>
      </c>
      <c r="F30" s="423" t="s">
        <v>10</v>
      </c>
      <c r="G30" s="357"/>
      <c r="H30" s="362"/>
      <c r="I30" s="362"/>
    </row>
    <row r="31" spans="1:9" x14ac:dyDescent="0.2">
      <c r="A31" s="626"/>
      <c r="B31" s="1169">
        <v>212</v>
      </c>
      <c r="C31" s="1170"/>
      <c r="D31" s="88" t="s">
        <v>373</v>
      </c>
      <c r="E31" s="179">
        <v>1230</v>
      </c>
      <c r="F31" s="421">
        <v>1230</v>
      </c>
      <c r="G31" s="357"/>
      <c r="H31" s="362"/>
      <c r="I31" s="362"/>
    </row>
    <row r="32" spans="1:9" x14ac:dyDescent="0.2">
      <c r="A32" s="626"/>
      <c r="B32" s="732"/>
      <c r="C32" s="733">
        <v>292</v>
      </c>
      <c r="D32" s="734" t="s">
        <v>372</v>
      </c>
      <c r="E32" s="261">
        <v>921.99</v>
      </c>
      <c r="F32" s="735">
        <v>921.99</v>
      </c>
      <c r="G32" s="357"/>
      <c r="H32" s="362"/>
      <c r="I32" s="362"/>
    </row>
    <row r="33" spans="1:9" ht="13.5" thickBot="1" x14ac:dyDescent="0.25">
      <c r="A33" s="627"/>
      <c r="B33" s="1185">
        <v>310</v>
      </c>
      <c r="C33" s="1186"/>
      <c r="D33" s="415" t="s">
        <v>405</v>
      </c>
      <c r="E33" s="416">
        <v>16898.099999999999</v>
      </c>
      <c r="F33" s="426">
        <v>16898.099999999999</v>
      </c>
      <c r="G33" s="357"/>
      <c r="H33" s="362"/>
      <c r="I33" s="362"/>
    </row>
    <row r="34" spans="1:9" ht="13.5" thickBot="1" x14ac:dyDescent="0.25">
      <c r="A34" s="641" t="s">
        <v>251</v>
      </c>
      <c r="B34" s="24"/>
      <c r="C34" s="24"/>
      <c r="D34" s="24"/>
      <c r="E34" s="60">
        <f>SUM(E30:E33)</f>
        <v>19050.089999999997</v>
      </c>
      <c r="F34" s="61">
        <f>SUM(F30:F33)</f>
        <v>19050.089999999997</v>
      </c>
      <c r="G34" s="357"/>
      <c r="H34" s="362"/>
      <c r="I34" s="362"/>
    </row>
    <row r="35" spans="1:9" ht="15.75" x14ac:dyDescent="0.25">
      <c r="A35" s="13" t="s">
        <v>14</v>
      </c>
      <c r="B35" s="283"/>
      <c r="C35" s="14"/>
      <c r="D35" s="14"/>
      <c r="E35" s="14"/>
      <c r="F35" s="14"/>
      <c r="G35" s="372"/>
      <c r="H35" s="372"/>
      <c r="I35" s="372"/>
    </row>
    <row r="36" spans="1:9" ht="9" customHeight="1" x14ac:dyDescent="0.2">
      <c r="A36" s="1"/>
      <c r="B36" s="47"/>
      <c r="G36" s="11"/>
      <c r="H36" s="11"/>
      <c r="I36" s="11"/>
    </row>
    <row r="37" spans="1:9" ht="22.5" customHeight="1" x14ac:dyDescent="0.2">
      <c r="A37" s="377" t="s">
        <v>22</v>
      </c>
      <c r="B37" s="1117" t="s">
        <v>15</v>
      </c>
      <c r="C37" s="1205"/>
      <c r="D37" s="1118"/>
      <c r="E37" s="175" t="s">
        <v>878</v>
      </c>
      <c r="F37" s="175" t="s">
        <v>972</v>
      </c>
      <c r="G37" s="358"/>
      <c r="H37" s="358"/>
      <c r="I37" s="363"/>
    </row>
    <row r="38" spans="1:9" ht="25.5" customHeight="1" x14ac:dyDescent="0.2">
      <c r="A38" s="914" t="s">
        <v>406</v>
      </c>
      <c r="B38" s="1015" t="s">
        <v>407</v>
      </c>
      <c r="C38" s="1016"/>
      <c r="D38" s="1017"/>
      <c r="E38" s="258" t="s">
        <v>410</v>
      </c>
      <c r="F38" s="63">
        <v>100</v>
      </c>
      <c r="G38" s="366"/>
      <c r="H38" s="367"/>
      <c r="I38" s="366"/>
    </row>
    <row r="39" spans="1:9" ht="12.75" customHeight="1" x14ac:dyDescent="0.2">
      <c r="A39" s="915"/>
      <c r="B39" s="1196" t="s">
        <v>785</v>
      </c>
      <c r="C39" s="1197"/>
      <c r="D39" s="1198"/>
      <c r="E39" s="44">
        <v>100</v>
      </c>
      <c r="F39" s="63">
        <v>91.9</v>
      </c>
      <c r="G39" s="366"/>
      <c r="H39" s="367"/>
      <c r="I39" s="366"/>
    </row>
    <row r="40" spans="1:9" ht="14.25" customHeight="1" x14ac:dyDescent="0.2">
      <c r="A40" s="915"/>
      <c r="B40" s="1196" t="s">
        <v>786</v>
      </c>
      <c r="C40" s="1197"/>
      <c r="D40" s="1198"/>
      <c r="E40" s="44">
        <v>96</v>
      </c>
      <c r="F40" s="63">
        <v>79.900000000000006</v>
      </c>
      <c r="G40" s="366"/>
      <c r="H40" s="367"/>
      <c r="I40" s="366"/>
    </row>
    <row r="41" spans="1:9" ht="24" customHeight="1" x14ac:dyDescent="0.2">
      <c r="A41" s="915"/>
      <c r="B41" s="1199" t="s">
        <v>408</v>
      </c>
      <c r="C41" s="1200"/>
      <c r="D41" s="1201"/>
      <c r="E41" s="44">
        <v>100</v>
      </c>
      <c r="F41" s="63">
        <v>100</v>
      </c>
      <c r="G41" s="366"/>
      <c r="H41" s="367"/>
      <c r="I41" s="366"/>
    </row>
    <row r="42" spans="1:9" ht="18.75" customHeight="1" x14ac:dyDescent="0.2">
      <c r="A42" s="915"/>
      <c r="B42" s="1196" t="s">
        <v>409</v>
      </c>
      <c r="C42" s="1197"/>
      <c r="D42" s="1198"/>
      <c r="E42" s="44">
        <v>98</v>
      </c>
      <c r="F42" s="63">
        <v>100</v>
      </c>
      <c r="G42" s="366"/>
      <c r="H42" s="367"/>
      <c r="I42" s="366"/>
    </row>
    <row r="43" spans="1:9" ht="19.5" customHeight="1" x14ac:dyDescent="0.2">
      <c r="A43" s="709" t="s">
        <v>676</v>
      </c>
      <c r="B43" s="815" t="s">
        <v>680</v>
      </c>
      <c r="C43" s="816"/>
      <c r="D43" s="817"/>
      <c r="E43" s="44">
        <v>40</v>
      </c>
      <c r="F43" s="375">
        <v>0</v>
      </c>
      <c r="G43" s="366"/>
      <c r="H43" s="367"/>
      <c r="I43" s="366"/>
    </row>
    <row r="44" spans="1:9" ht="23.25" customHeight="1" x14ac:dyDescent="0.2">
      <c r="A44" s="45" t="s">
        <v>677</v>
      </c>
      <c r="B44" s="1202" t="s">
        <v>788</v>
      </c>
      <c r="C44" s="1203"/>
      <c r="D44" s="1204"/>
      <c r="E44" s="46">
        <v>40</v>
      </c>
      <c r="F44" s="46">
        <v>35</v>
      </c>
      <c r="G44" s="366"/>
      <c r="H44" s="367"/>
      <c r="I44" s="366"/>
    </row>
    <row r="45" spans="1:9" ht="27" customHeight="1" x14ac:dyDescent="0.2">
      <c r="A45" s="45" t="s">
        <v>678</v>
      </c>
      <c r="B45" s="1202" t="s">
        <v>787</v>
      </c>
      <c r="C45" s="1203"/>
      <c r="D45" s="1204"/>
      <c r="E45" s="212" t="s">
        <v>789</v>
      </c>
      <c r="F45" s="258" t="s">
        <v>996</v>
      </c>
      <c r="G45" s="366"/>
      <c r="H45" s="367"/>
      <c r="I45" s="366"/>
    </row>
    <row r="46" spans="1:9" ht="15.75" customHeight="1" x14ac:dyDescent="0.2">
      <c r="A46" s="430"/>
      <c r="B46" s="637"/>
      <c r="C46" s="637"/>
      <c r="D46" s="637"/>
      <c r="E46" s="217"/>
      <c r="F46" s="638"/>
      <c r="G46" s="366"/>
      <c r="H46" s="367"/>
      <c r="I46" s="366"/>
    </row>
    <row r="47" spans="1:9" ht="15.75" customHeight="1" x14ac:dyDescent="0.2">
      <c r="A47" s="430"/>
      <c r="B47" s="637"/>
      <c r="C47" s="637"/>
      <c r="D47" s="637"/>
      <c r="E47" s="217"/>
      <c r="F47" s="638"/>
      <c r="G47" s="366"/>
      <c r="H47" s="367"/>
      <c r="I47" s="366"/>
    </row>
    <row r="48" spans="1:9" x14ac:dyDescent="0.2">
      <c r="A48" s="6" t="s">
        <v>16</v>
      </c>
      <c r="E48" s="6"/>
      <c r="G48" s="373" t="s">
        <v>280</v>
      </c>
      <c r="H48" s="373"/>
      <c r="I48" s="357"/>
    </row>
    <row r="49" spans="1:9" ht="261.75" customHeight="1" x14ac:dyDescent="0.2">
      <c r="A49" s="1195" t="s">
        <v>17</v>
      </c>
      <c r="B49" s="1194" t="s">
        <v>997</v>
      </c>
      <c r="C49" s="1194"/>
      <c r="D49" s="1194"/>
      <c r="E49" s="1194"/>
      <c r="F49" s="1194"/>
      <c r="G49" s="374"/>
      <c r="H49" s="374"/>
      <c r="I49" s="374"/>
    </row>
    <row r="50" spans="1:9" ht="149.25" customHeight="1" x14ac:dyDescent="0.2">
      <c r="A50" s="1195"/>
      <c r="B50" s="1194"/>
      <c r="C50" s="1194"/>
      <c r="D50" s="1194"/>
      <c r="E50" s="1194"/>
      <c r="F50" s="1194"/>
      <c r="G50" s="11"/>
      <c r="H50" s="11"/>
      <c r="I50" s="11"/>
    </row>
    <row r="51" spans="1:9" ht="24" customHeight="1" x14ac:dyDescent="0.2">
      <c r="A51" s="34" t="s">
        <v>259</v>
      </c>
      <c r="B51" s="1172" t="s">
        <v>998</v>
      </c>
      <c r="C51" s="1172"/>
      <c r="D51" s="1172"/>
      <c r="E51" s="1172"/>
      <c r="F51" s="1172"/>
      <c r="G51" s="374"/>
      <c r="H51" s="374"/>
      <c r="I51" s="374"/>
    </row>
    <row r="57" spans="1:9" x14ac:dyDescent="0.2">
      <c r="A57" s="3"/>
      <c r="B57" s="3"/>
      <c r="C57" s="3"/>
      <c r="D57" s="3"/>
      <c r="E57" s="3"/>
      <c r="F57" s="3"/>
    </row>
    <row r="58" spans="1:9" x14ac:dyDescent="0.2">
      <c r="A58" s="3"/>
      <c r="B58" s="3"/>
      <c r="C58" s="3"/>
      <c r="D58" s="3"/>
      <c r="E58" s="3"/>
      <c r="F58" s="3"/>
    </row>
    <row r="59" spans="1:9" x14ac:dyDescent="0.2">
      <c r="A59" s="3"/>
      <c r="B59" s="3"/>
      <c r="C59" s="3"/>
      <c r="D59" s="3"/>
      <c r="E59" s="3"/>
      <c r="F59" s="3"/>
    </row>
    <row r="60" spans="1:9" x14ac:dyDescent="0.2">
      <c r="A60" s="3"/>
      <c r="B60" s="3"/>
      <c r="C60" s="3"/>
      <c r="D60" s="3"/>
      <c r="E60" s="3"/>
      <c r="F60" s="3"/>
    </row>
    <row r="61" spans="1:9" x14ac:dyDescent="0.2">
      <c r="A61" s="3"/>
      <c r="B61" s="3"/>
      <c r="C61" s="3"/>
      <c r="D61" s="3"/>
      <c r="E61" s="3"/>
      <c r="F61" s="3"/>
    </row>
    <row r="62" spans="1:9" x14ac:dyDescent="0.2">
      <c r="A62" s="3"/>
      <c r="B62" s="3"/>
      <c r="C62" s="3"/>
      <c r="D62" s="3"/>
      <c r="E62" s="3"/>
      <c r="F62" s="3"/>
    </row>
    <row r="63" spans="1:9" x14ac:dyDescent="0.2">
      <c r="A63" s="3"/>
      <c r="B63" s="3"/>
      <c r="C63" s="3"/>
      <c r="D63" s="3"/>
      <c r="E63" s="3"/>
      <c r="F63" s="3"/>
    </row>
    <row r="64" spans="1:9"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c r="F304" s="3"/>
    </row>
    <row r="305" spans="1:6" x14ac:dyDescent="0.2">
      <c r="A305" s="3"/>
      <c r="B305" s="3"/>
      <c r="C305" s="3"/>
      <c r="D305" s="3"/>
      <c r="E305" s="3"/>
      <c r="F305" s="3"/>
    </row>
    <row r="306" spans="1:6" x14ac:dyDescent="0.2">
      <c r="A306" s="3"/>
      <c r="B306" s="3"/>
      <c r="C306" s="3"/>
      <c r="D306" s="3"/>
      <c r="E306" s="3"/>
      <c r="F306" s="3"/>
    </row>
    <row r="307" spans="1:6" x14ac:dyDescent="0.2">
      <c r="A307" s="3"/>
      <c r="B307" s="3"/>
      <c r="C307" s="3"/>
      <c r="D307" s="3"/>
      <c r="E307" s="3"/>
      <c r="F307" s="3"/>
    </row>
    <row r="308" spans="1:6" x14ac:dyDescent="0.2">
      <c r="A308" s="3"/>
      <c r="B308" s="3"/>
      <c r="C308" s="3"/>
      <c r="D308" s="3"/>
      <c r="E308" s="3"/>
      <c r="F308" s="3"/>
    </row>
    <row r="309" spans="1:6" x14ac:dyDescent="0.2">
      <c r="A309" s="3"/>
      <c r="B309" s="3"/>
      <c r="C309" s="3"/>
      <c r="D309" s="3"/>
      <c r="E309" s="3"/>
      <c r="F309" s="3"/>
    </row>
    <row r="310" spans="1:6" x14ac:dyDescent="0.2">
      <c r="A310" s="3"/>
      <c r="B310" s="3"/>
      <c r="C310" s="3"/>
      <c r="D310" s="3"/>
      <c r="E310" s="3"/>
      <c r="F310" s="3"/>
    </row>
    <row r="311" spans="1:6" x14ac:dyDescent="0.2">
      <c r="A311" s="3"/>
      <c r="B311" s="3"/>
      <c r="C311" s="3"/>
      <c r="D311" s="3"/>
      <c r="E311" s="3"/>
      <c r="F311" s="3"/>
    </row>
    <row r="312" spans="1:6" x14ac:dyDescent="0.2">
      <c r="A312" s="3"/>
      <c r="B312" s="3"/>
      <c r="C312" s="3"/>
      <c r="D312" s="3"/>
      <c r="E312" s="3"/>
      <c r="F312" s="3"/>
    </row>
    <row r="313" spans="1:6" x14ac:dyDescent="0.2">
      <c r="A313" s="3"/>
      <c r="B313" s="3"/>
      <c r="C313" s="3"/>
      <c r="D313" s="3"/>
      <c r="E313" s="3"/>
      <c r="F313" s="3"/>
    </row>
    <row r="314" spans="1:6" x14ac:dyDescent="0.2">
      <c r="A314" s="3"/>
      <c r="B314" s="3"/>
      <c r="C314" s="3"/>
      <c r="D314" s="3"/>
      <c r="E314" s="3"/>
      <c r="F314" s="3"/>
    </row>
    <row r="315" spans="1:6" x14ac:dyDescent="0.2">
      <c r="A315" s="3"/>
      <c r="B315" s="3"/>
      <c r="C315" s="3"/>
      <c r="D315" s="3"/>
      <c r="E315" s="3"/>
      <c r="F315" s="3"/>
    </row>
    <row r="316" spans="1:6" x14ac:dyDescent="0.2">
      <c r="A316" s="3"/>
      <c r="B316" s="3"/>
      <c r="C316" s="3"/>
      <c r="D316" s="3"/>
      <c r="E316" s="3"/>
      <c r="F316" s="3"/>
    </row>
    <row r="317" spans="1:6" x14ac:dyDescent="0.2">
      <c r="A317" s="3"/>
      <c r="B317" s="3"/>
      <c r="C317" s="3"/>
      <c r="D317" s="3"/>
      <c r="E317" s="3"/>
      <c r="F317" s="3"/>
    </row>
    <row r="318" spans="1:6" x14ac:dyDescent="0.2">
      <c r="A318" s="3"/>
      <c r="B318" s="3"/>
      <c r="C318" s="3"/>
      <c r="D318" s="3"/>
      <c r="E318" s="3"/>
      <c r="F318" s="3"/>
    </row>
    <row r="319" spans="1:6" x14ac:dyDescent="0.2">
      <c r="A319" s="3"/>
      <c r="B319" s="3"/>
      <c r="C319" s="3"/>
      <c r="D319" s="3"/>
      <c r="E319" s="3"/>
      <c r="F319" s="3"/>
    </row>
    <row r="320" spans="1:6" x14ac:dyDescent="0.2">
      <c r="A320" s="3"/>
      <c r="B320" s="3"/>
      <c r="C320" s="3"/>
      <c r="D320" s="3"/>
      <c r="E320" s="3"/>
      <c r="F320" s="3"/>
    </row>
    <row r="321" spans="1:6" x14ac:dyDescent="0.2">
      <c r="A321" s="3"/>
      <c r="B321" s="3"/>
      <c r="C321" s="3"/>
      <c r="D321" s="3"/>
      <c r="E321" s="3"/>
      <c r="F321" s="3"/>
    </row>
    <row r="322" spans="1:6" x14ac:dyDescent="0.2">
      <c r="A322" s="3"/>
      <c r="B322" s="3"/>
      <c r="C322" s="3"/>
      <c r="D322" s="3"/>
      <c r="E322" s="3"/>
      <c r="F322" s="3"/>
    </row>
    <row r="323" spans="1:6" x14ac:dyDescent="0.2">
      <c r="A323" s="3"/>
      <c r="B323" s="3"/>
      <c r="C323" s="3"/>
      <c r="D323" s="3"/>
      <c r="E323" s="3"/>
      <c r="F323" s="3"/>
    </row>
    <row r="324" spans="1:6" x14ac:dyDescent="0.2">
      <c r="A324" s="3"/>
      <c r="B324" s="3"/>
      <c r="C324" s="3"/>
      <c r="D324" s="3"/>
      <c r="E324" s="3"/>
      <c r="F324" s="3"/>
    </row>
    <row r="325" spans="1:6" x14ac:dyDescent="0.2">
      <c r="A325" s="3"/>
      <c r="B325" s="3"/>
      <c r="C325" s="3"/>
      <c r="D325" s="3"/>
      <c r="E325" s="3"/>
      <c r="F325" s="3"/>
    </row>
    <row r="326" spans="1:6" x14ac:dyDescent="0.2">
      <c r="A326" s="3"/>
      <c r="B326" s="3"/>
      <c r="C326" s="3"/>
      <c r="D326" s="3"/>
      <c r="E326" s="3"/>
      <c r="F326" s="3"/>
    </row>
    <row r="327" spans="1:6" x14ac:dyDescent="0.2">
      <c r="A327" s="3"/>
      <c r="B327" s="3"/>
      <c r="C327" s="3"/>
      <c r="D327" s="3"/>
      <c r="E327" s="3"/>
      <c r="F327" s="3"/>
    </row>
    <row r="328" spans="1:6" x14ac:dyDescent="0.2">
      <c r="A328" s="3"/>
      <c r="B328" s="3"/>
      <c r="C328" s="3"/>
      <c r="D328" s="3"/>
      <c r="E328" s="3"/>
      <c r="F328" s="3"/>
    </row>
    <row r="329" spans="1:6" x14ac:dyDescent="0.2">
      <c r="A329" s="3"/>
      <c r="B329" s="3"/>
      <c r="C329" s="3"/>
      <c r="D329" s="3"/>
      <c r="E329" s="3"/>
      <c r="F329" s="3"/>
    </row>
    <row r="330" spans="1:6" x14ac:dyDescent="0.2">
      <c r="A330" s="3"/>
      <c r="B330" s="3"/>
      <c r="C330" s="3"/>
      <c r="D330" s="3"/>
      <c r="E330" s="3"/>
      <c r="F330" s="3"/>
    </row>
  </sheetData>
  <mergeCells count="29">
    <mergeCell ref="C17:F17"/>
    <mergeCell ref="D3:F3"/>
    <mergeCell ref="D4:F4"/>
    <mergeCell ref="D5:F5"/>
    <mergeCell ref="D6:F6"/>
    <mergeCell ref="C8:F8"/>
    <mergeCell ref="C9:F9"/>
    <mergeCell ref="C10:F10"/>
    <mergeCell ref="C12:D12"/>
    <mergeCell ref="C13:D13"/>
    <mergeCell ref="C14:D14"/>
    <mergeCell ref="C15:D15"/>
    <mergeCell ref="B37:D37"/>
    <mergeCell ref="C18:F18"/>
    <mergeCell ref="B30:C30"/>
    <mergeCell ref="B31:C31"/>
    <mergeCell ref="B33:C33"/>
    <mergeCell ref="B51:F51"/>
    <mergeCell ref="A38:A42"/>
    <mergeCell ref="B49:F50"/>
    <mergeCell ref="A49:A50"/>
    <mergeCell ref="B38:D38"/>
    <mergeCell ref="B39:D39"/>
    <mergeCell ref="B40:D40"/>
    <mergeCell ref="B41:D41"/>
    <mergeCell ref="B42:D42"/>
    <mergeCell ref="B44:D44"/>
    <mergeCell ref="B45:D45"/>
    <mergeCell ref="B43:D43"/>
  </mergeCells>
  <pageMargins left="0.7" right="0.7" top="0.75" bottom="0.75" header="0.3" footer="0.3"/>
  <pageSetup paperSize="9" scale="70" fitToHeight="0"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00B050"/>
    <pageSetUpPr fitToPage="1"/>
  </sheetPr>
  <dimension ref="A1:I57"/>
  <sheetViews>
    <sheetView topLeftCell="A32" workbookViewId="0">
      <selection activeCell="F35" sqref="F35"/>
    </sheetView>
  </sheetViews>
  <sheetFormatPr defaultRowHeight="12.75" x14ac:dyDescent="0.2"/>
  <cols>
    <col min="1" max="1" width="25.5703125" customWidth="1"/>
    <col min="2" max="2" width="7.42578125" customWidth="1"/>
    <col min="4" max="4" width="15.85546875" customWidth="1"/>
    <col min="5" max="5" width="16.85546875" customWidth="1"/>
    <col min="6" max="6" width="23.14062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customHeight="1" thickBot="1" x14ac:dyDescent="0.25">
      <c r="A5" s="73" t="s">
        <v>650</v>
      </c>
      <c r="B5" s="3"/>
      <c r="C5" s="674" t="s">
        <v>400</v>
      </c>
      <c r="D5" s="1153" t="s">
        <v>401</v>
      </c>
      <c r="E5" s="1154"/>
      <c r="F5" s="1155"/>
      <c r="G5" s="7"/>
      <c r="H5" s="7"/>
      <c r="I5" s="7"/>
    </row>
    <row r="6" spans="1:9" ht="13.5" customHeight="1" thickBot="1" x14ac:dyDescent="0.25">
      <c r="A6" s="15" t="s">
        <v>27</v>
      </c>
      <c r="B6" s="3"/>
      <c r="C6" s="675" t="s">
        <v>782</v>
      </c>
      <c r="D6" s="1153" t="s">
        <v>403</v>
      </c>
      <c r="E6" s="1154"/>
      <c r="F6" s="1155"/>
      <c r="G6" s="7"/>
      <c r="H6" s="7"/>
      <c r="I6" s="7"/>
    </row>
    <row r="7" spans="1:9" ht="9.75" customHeight="1" thickBot="1" x14ac:dyDescent="0.25">
      <c r="A7" s="4"/>
      <c r="B7" s="3"/>
      <c r="C7" s="3"/>
      <c r="D7" s="3"/>
      <c r="E7" s="3"/>
      <c r="F7" s="3"/>
      <c r="G7" s="7"/>
      <c r="H7" s="7"/>
      <c r="I7" s="7"/>
    </row>
    <row r="8" spans="1:9" ht="26.25" customHeight="1" thickBot="1" x14ac:dyDescent="0.25">
      <c r="A8" s="284" t="s">
        <v>21</v>
      </c>
      <c r="B8" s="3"/>
      <c r="C8" s="1233" t="s">
        <v>399</v>
      </c>
      <c r="D8" s="1234"/>
      <c r="E8" s="1234"/>
      <c r="F8" s="1235"/>
      <c r="G8" s="414"/>
      <c r="H8" s="7"/>
      <c r="I8" s="7"/>
    </row>
    <row r="9" spans="1:9" ht="23.25" customHeight="1" thickBot="1" x14ac:dyDescent="0.25">
      <c r="A9" s="281" t="s">
        <v>25</v>
      </c>
      <c r="B9" s="3"/>
      <c r="C9" s="1135" t="s">
        <v>370</v>
      </c>
      <c r="D9" s="1136"/>
      <c r="E9" s="1136"/>
      <c r="F9" s="1137"/>
      <c r="G9" s="7"/>
      <c r="H9" s="7"/>
      <c r="I9" s="7"/>
    </row>
    <row r="10" spans="1:9" ht="13.5" thickBot="1" x14ac:dyDescent="0.25">
      <c r="A10" s="281" t="s">
        <v>26</v>
      </c>
      <c r="B10" s="3"/>
      <c r="C10" s="791" t="s">
        <v>404</v>
      </c>
      <c r="D10" s="792"/>
      <c r="E10" s="792"/>
      <c r="F10" s="793"/>
      <c r="G10" s="7"/>
      <c r="H10" s="7"/>
      <c r="I10" s="7"/>
    </row>
    <row r="11" spans="1:9" ht="8.25" customHeight="1"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5" customHeight="1" thickBot="1" x14ac:dyDescent="0.25">
      <c r="A13" s="286" t="s">
        <v>2</v>
      </c>
      <c r="B13" s="3"/>
      <c r="C13" s="1211">
        <v>1264.05</v>
      </c>
      <c r="D13" s="1212"/>
      <c r="E13" s="3"/>
      <c r="F13" s="3"/>
      <c r="G13" s="7"/>
      <c r="H13" s="7"/>
      <c r="I13" s="7"/>
    </row>
    <row r="14" spans="1:9" ht="15.75" customHeight="1" thickBot="1" x14ac:dyDescent="0.25">
      <c r="A14" s="284" t="s">
        <v>279</v>
      </c>
      <c r="B14" s="3"/>
      <c r="C14" s="1211">
        <v>1339.9110000000001</v>
      </c>
      <c r="D14" s="1212"/>
      <c r="E14" s="3"/>
      <c r="F14" s="3"/>
      <c r="G14" s="7"/>
      <c r="H14" s="7"/>
      <c r="I14" s="7"/>
    </row>
    <row r="15" spans="1:9" ht="13.5" thickBot="1" x14ac:dyDescent="0.25">
      <c r="A15" s="281" t="s">
        <v>1</v>
      </c>
      <c r="B15" s="3"/>
      <c r="C15" s="1213">
        <v>1256.0640000000001</v>
      </c>
      <c r="D15" s="1214"/>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1034</v>
      </c>
      <c r="D17" s="792"/>
      <c r="E17" s="792"/>
      <c r="F17" s="793"/>
      <c r="G17" s="7"/>
      <c r="H17" s="7"/>
      <c r="I17" s="7"/>
    </row>
    <row r="18" spans="1:9" ht="13.5" thickBot="1" x14ac:dyDescent="0.25">
      <c r="A18" s="281" t="s">
        <v>19</v>
      </c>
      <c r="B18" s="3"/>
      <c r="C18" s="791" t="s">
        <v>1035</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1176" t="s">
        <v>23</v>
      </c>
      <c r="B22" s="699" t="s">
        <v>6</v>
      </c>
      <c r="C22" s="759" t="s">
        <v>7</v>
      </c>
      <c r="D22" s="759" t="s">
        <v>8</v>
      </c>
      <c r="E22" s="759" t="s">
        <v>9</v>
      </c>
      <c r="F22" s="383" t="s">
        <v>10</v>
      </c>
      <c r="G22" s="358"/>
      <c r="H22" s="358"/>
      <c r="I22" s="358"/>
    </row>
    <row r="23" spans="1:9" x14ac:dyDescent="0.2">
      <c r="A23" s="1177"/>
      <c r="B23" s="497">
        <v>610</v>
      </c>
      <c r="C23" s="273"/>
      <c r="D23" s="260" t="s">
        <v>54</v>
      </c>
      <c r="E23" s="773">
        <v>848058.16</v>
      </c>
      <c r="F23" s="774">
        <v>827581.93</v>
      </c>
      <c r="G23" s="358"/>
      <c r="H23" s="358"/>
      <c r="I23" s="358"/>
    </row>
    <row r="24" spans="1:9" x14ac:dyDescent="0.2">
      <c r="A24" s="1177"/>
      <c r="B24" s="497">
        <v>620</v>
      </c>
      <c r="C24" s="273"/>
      <c r="D24" s="260" t="s">
        <v>57</v>
      </c>
      <c r="E24" s="773">
        <v>314049.82</v>
      </c>
      <c r="F24" s="774">
        <v>302890.57</v>
      </c>
      <c r="G24" s="358"/>
      <c r="H24" s="358"/>
      <c r="I24" s="358"/>
    </row>
    <row r="25" spans="1:9" x14ac:dyDescent="0.2">
      <c r="A25" s="1177"/>
      <c r="B25" s="176">
        <v>630</v>
      </c>
      <c r="C25" s="155"/>
      <c r="D25" s="155" t="s">
        <v>55</v>
      </c>
      <c r="E25" s="775">
        <v>173440.27</v>
      </c>
      <c r="F25" s="776">
        <v>122273.38</v>
      </c>
      <c r="G25" s="357"/>
      <c r="H25" s="359"/>
      <c r="I25" s="359"/>
    </row>
    <row r="26" spans="1:9" ht="13.5" thickBot="1" x14ac:dyDescent="0.25">
      <c r="A26" s="1178"/>
      <c r="B26" s="415">
        <v>640</v>
      </c>
      <c r="C26" s="415"/>
      <c r="D26" s="415" t="s">
        <v>66</v>
      </c>
      <c r="E26" s="771">
        <v>4363.09</v>
      </c>
      <c r="F26" s="772">
        <v>3318.61</v>
      </c>
      <c r="G26" s="360"/>
      <c r="H26" s="361"/>
      <c r="I26" s="361"/>
    </row>
    <row r="27" spans="1:9" ht="13.5" thickBot="1" x14ac:dyDescent="0.25">
      <c r="A27" s="23" t="s">
        <v>11</v>
      </c>
      <c r="B27" s="24"/>
      <c r="C27" s="24"/>
      <c r="D27" s="24"/>
      <c r="E27" s="506">
        <f>SUM(E23:E26)</f>
        <v>1339911.3400000001</v>
      </c>
      <c r="F27" s="507">
        <f>SUM(F23:F26)</f>
        <v>1256064.49</v>
      </c>
      <c r="G27" s="360"/>
      <c r="H27" s="361"/>
      <c r="I27" s="361"/>
    </row>
    <row r="28" spans="1:9" ht="13.5" thickBot="1" x14ac:dyDescent="0.25">
      <c r="A28" s="700"/>
      <c r="B28" s="503"/>
      <c r="C28" s="504"/>
      <c r="D28" s="504"/>
      <c r="E28" s="505"/>
      <c r="F28" s="701"/>
      <c r="G28" s="357"/>
      <c r="H28" s="362"/>
      <c r="I28" s="362"/>
    </row>
    <row r="29" spans="1:9" ht="13.5" thickBot="1" x14ac:dyDescent="0.25">
      <c r="A29" s="23" t="s">
        <v>12</v>
      </c>
      <c r="B29" s="251"/>
      <c r="C29" s="24"/>
      <c r="D29" s="24"/>
      <c r="E29" s="60">
        <v>0</v>
      </c>
      <c r="F29" s="61">
        <v>0</v>
      </c>
      <c r="G29" s="357"/>
      <c r="H29" s="362"/>
      <c r="I29" s="362"/>
    </row>
    <row r="30" spans="1:9" ht="13.5" thickBot="1" x14ac:dyDescent="0.25">
      <c r="A30" s="26" t="s">
        <v>13</v>
      </c>
      <c r="B30" s="24"/>
      <c r="C30" s="24"/>
      <c r="D30" s="24"/>
      <c r="E30" s="58">
        <f>E29+E27</f>
        <v>1339911.3400000001</v>
      </c>
      <c r="F30" s="59">
        <f>F29+F27</f>
        <v>1256064.49</v>
      </c>
      <c r="G30" s="357"/>
      <c r="H30" s="362"/>
      <c r="I30" s="362"/>
    </row>
    <row r="31" spans="1:9" x14ac:dyDescent="0.2">
      <c r="A31" s="1179" t="s">
        <v>249</v>
      </c>
      <c r="B31" s="1167" t="s">
        <v>6</v>
      </c>
      <c r="C31" s="1168"/>
      <c r="D31" s="21" t="s">
        <v>250</v>
      </c>
      <c r="E31" s="21" t="s">
        <v>9</v>
      </c>
      <c r="F31" s="423" t="s">
        <v>10</v>
      </c>
      <c r="G31" s="357"/>
      <c r="H31" s="362"/>
      <c r="I31" s="362"/>
    </row>
    <row r="32" spans="1:9" x14ac:dyDescent="0.2">
      <c r="A32" s="1180"/>
      <c r="B32" s="1169">
        <v>212</v>
      </c>
      <c r="C32" s="1170"/>
      <c r="D32" s="88" t="s">
        <v>373</v>
      </c>
      <c r="E32" s="130">
        <v>1355.7</v>
      </c>
      <c r="F32" s="421">
        <v>1355.7</v>
      </c>
      <c r="G32" s="357"/>
      <c r="H32" s="362"/>
      <c r="I32" s="362"/>
    </row>
    <row r="33" spans="1:9" x14ac:dyDescent="0.2">
      <c r="A33" s="1180"/>
      <c r="B33" s="1184">
        <v>292</v>
      </c>
      <c r="C33" s="1184"/>
      <c r="D33" s="260" t="s">
        <v>372</v>
      </c>
      <c r="E33" s="261">
        <v>1922.56</v>
      </c>
      <c r="F33" s="425">
        <v>1922.56</v>
      </c>
      <c r="G33" s="357"/>
      <c r="H33" s="362"/>
      <c r="I33" s="362"/>
    </row>
    <row r="34" spans="1:9" x14ac:dyDescent="0.2">
      <c r="A34" s="1180"/>
      <c r="B34" s="1217">
        <v>310</v>
      </c>
      <c r="C34" s="1218"/>
      <c r="D34" s="260" t="s">
        <v>405</v>
      </c>
      <c r="E34" s="261">
        <v>25249.34</v>
      </c>
      <c r="F34" s="705">
        <v>25249.34</v>
      </c>
      <c r="G34" s="357"/>
      <c r="H34" s="362"/>
      <c r="I34" s="362"/>
    </row>
    <row r="35" spans="1:9" ht="13.5" thickBot="1" x14ac:dyDescent="0.25">
      <c r="A35" s="1181"/>
      <c r="B35" s="1215">
        <v>453</v>
      </c>
      <c r="C35" s="1216"/>
      <c r="D35" s="702" t="s">
        <v>899</v>
      </c>
      <c r="E35" s="703">
        <v>4500.79</v>
      </c>
      <c r="F35" s="704">
        <v>4500.8</v>
      </c>
      <c r="G35" s="357"/>
      <c r="H35" s="362"/>
      <c r="I35" s="362"/>
    </row>
    <row r="36" spans="1:9" ht="13.5" thickBot="1" x14ac:dyDescent="0.25">
      <c r="A36" s="23" t="s">
        <v>251</v>
      </c>
      <c r="B36" s="24"/>
      <c r="C36" s="24"/>
      <c r="D36" s="24"/>
      <c r="E36" s="60">
        <f>SUM(E31:E35)</f>
        <v>33028.39</v>
      </c>
      <c r="F36" s="61">
        <f>SUM(F31:F35)</f>
        <v>33028.400000000001</v>
      </c>
      <c r="G36" s="357"/>
      <c r="H36" s="362"/>
      <c r="I36" s="362"/>
    </row>
    <row r="37" spans="1:9" ht="15.75" x14ac:dyDescent="0.25">
      <c r="A37" s="13" t="s">
        <v>14</v>
      </c>
      <c r="B37" s="283"/>
      <c r="C37" s="14"/>
      <c r="D37" s="14"/>
      <c r="E37" s="14"/>
      <c r="F37" s="14"/>
      <c r="G37" s="372"/>
      <c r="H37" s="372"/>
      <c r="I37" s="372"/>
    </row>
    <row r="38" spans="1:9" ht="9" customHeight="1" x14ac:dyDescent="0.2">
      <c r="A38" s="1"/>
      <c r="B38" s="47"/>
      <c r="G38" s="11"/>
      <c r="H38" s="11"/>
      <c r="I38" s="11"/>
    </row>
    <row r="39" spans="1:9" ht="27" customHeight="1" x14ac:dyDescent="0.2">
      <c r="A39" s="1236" t="s">
        <v>22</v>
      </c>
      <c r="B39" s="1236"/>
      <c r="C39" s="972" t="s">
        <v>15</v>
      </c>
      <c r="D39" s="974"/>
      <c r="E39" s="29" t="s">
        <v>885</v>
      </c>
      <c r="F39" s="29" t="s">
        <v>1036</v>
      </c>
      <c r="G39" s="358"/>
      <c r="H39" s="358"/>
      <c r="I39" s="363"/>
    </row>
    <row r="40" spans="1:9" ht="26.25" customHeight="1" x14ac:dyDescent="0.2">
      <c r="A40" s="801" t="s">
        <v>406</v>
      </c>
      <c r="B40" s="803"/>
      <c r="C40" s="1015" t="s">
        <v>407</v>
      </c>
      <c r="D40" s="1017"/>
      <c r="E40" s="470" t="s">
        <v>460</v>
      </c>
      <c r="F40" s="470" t="s">
        <v>410</v>
      </c>
      <c r="G40" s="366"/>
      <c r="H40" s="367"/>
      <c r="I40" s="366"/>
    </row>
    <row r="41" spans="1:9" ht="26.25" customHeight="1" x14ac:dyDescent="0.2">
      <c r="A41" s="831"/>
      <c r="B41" s="832"/>
      <c r="C41" s="1199" t="s">
        <v>740</v>
      </c>
      <c r="D41" s="1201"/>
      <c r="E41" s="501">
        <v>0.9</v>
      </c>
      <c r="F41" s="706">
        <v>0.93500000000000005</v>
      </c>
      <c r="G41" s="366"/>
      <c r="H41" s="367"/>
      <c r="I41" s="366"/>
    </row>
    <row r="42" spans="1:9" ht="28.5" customHeight="1" x14ac:dyDescent="0.2">
      <c r="A42" s="831"/>
      <c r="B42" s="832"/>
      <c r="C42" s="1199" t="s">
        <v>741</v>
      </c>
      <c r="D42" s="1201"/>
      <c r="E42" s="501">
        <v>0.9</v>
      </c>
      <c r="F42" s="706">
        <v>0.94899999999999995</v>
      </c>
      <c r="G42" s="366"/>
      <c r="H42" s="367"/>
      <c r="I42" s="366"/>
    </row>
    <row r="43" spans="1:9" ht="24" customHeight="1" x14ac:dyDescent="0.2">
      <c r="A43" s="831"/>
      <c r="B43" s="832"/>
      <c r="C43" s="1199" t="s">
        <v>408</v>
      </c>
      <c r="D43" s="1201"/>
      <c r="E43" s="501">
        <v>1</v>
      </c>
      <c r="F43" s="501">
        <v>1</v>
      </c>
      <c r="G43" s="366"/>
      <c r="H43" s="367"/>
      <c r="I43" s="366"/>
    </row>
    <row r="44" spans="1:9" ht="15.75" customHeight="1" x14ac:dyDescent="0.2">
      <c r="A44" s="804"/>
      <c r="B44" s="806"/>
      <c r="C44" s="1199" t="s">
        <v>409</v>
      </c>
      <c r="D44" s="1201"/>
      <c r="E44" s="501">
        <v>0.95</v>
      </c>
      <c r="F44" s="501">
        <v>1</v>
      </c>
      <c r="G44" s="366"/>
      <c r="H44" s="367"/>
      <c r="I44" s="366"/>
    </row>
    <row r="45" spans="1:9" ht="22.5" customHeight="1" x14ac:dyDescent="0.2">
      <c r="A45" s="994" t="s">
        <v>676</v>
      </c>
      <c r="B45" s="994"/>
      <c r="C45" s="1237" t="s">
        <v>680</v>
      </c>
      <c r="D45" s="1237"/>
      <c r="E45" s="710">
        <v>75</v>
      </c>
      <c r="F45" s="710">
        <v>0</v>
      </c>
      <c r="G45" s="373" t="s">
        <v>280</v>
      </c>
      <c r="H45" s="373"/>
      <c r="I45" s="357"/>
    </row>
    <row r="46" spans="1:9" ht="25.5" customHeight="1" x14ac:dyDescent="0.2">
      <c r="A46" s="994" t="s">
        <v>677</v>
      </c>
      <c r="B46" s="994"/>
      <c r="C46" s="1219" t="s">
        <v>681</v>
      </c>
      <c r="D46" s="1220"/>
      <c r="E46" s="465">
        <v>45</v>
      </c>
      <c r="F46" s="710" t="s">
        <v>900</v>
      </c>
      <c r="G46" s="11"/>
      <c r="H46" s="11"/>
      <c r="I46" s="11"/>
    </row>
    <row r="47" spans="1:9" ht="33" customHeight="1" x14ac:dyDescent="0.2">
      <c r="A47" s="994" t="s">
        <v>678</v>
      </c>
      <c r="B47" s="994"/>
      <c r="C47" s="1219" t="s">
        <v>795</v>
      </c>
      <c r="D47" s="1220"/>
      <c r="E47" s="710" t="s">
        <v>796</v>
      </c>
      <c r="F47" s="710">
        <v>20949.3</v>
      </c>
      <c r="G47" s="374"/>
      <c r="H47" s="374"/>
      <c r="I47" s="374"/>
    </row>
    <row r="48" spans="1:9" x14ac:dyDescent="0.2">
      <c r="A48" s="437"/>
      <c r="B48" s="437"/>
      <c r="C48" s="437"/>
      <c r="D48" s="437"/>
      <c r="E48" s="630"/>
      <c r="F48" s="630"/>
    </row>
    <row r="49" spans="1:6" ht="13.5" thickBot="1" x14ac:dyDescent="0.25">
      <c r="A49" s="6" t="s">
        <v>16</v>
      </c>
      <c r="E49" s="6"/>
    </row>
    <row r="50" spans="1:6" ht="264.75" customHeight="1" x14ac:dyDescent="0.2">
      <c r="A50" s="1221" t="s">
        <v>17</v>
      </c>
      <c r="B50" s="1224" t="s">
        <v>1037</v>
      </c>
      <c r="C50" s="1225"/>
      <c r="D50" s="1225"/>
      <c r="E50" s="1225"/>
      <c r="F50" s="1226"/>
    </row>
    <row r="51" spans="1:6" x14ac:dyDescent="0.2">
      <c r="A51" s="1222"/>
      <c r="B51" s="1227"/>
      <c r="C51" s="1228"/>
      <c r="D51" s="1228"/>
      <c r="E51" s="1228"/>
      <c r="F51" s="1229"/>
    </row>
    <row r="52" spans="1:6" x14ac:dyDescent="0.2">
      <c r="A52" s="1222"/>
      <c r="B52" s="1227"/>
      <c r="C52" s="1228"/>
      <c r="D52" s="1228"/>
      <c r="E52" s="1228"/>
      <c r="F52" s="1229"/>
    </row>
    <row r="53" spans="1:6" x14ac:dyDescent="0.2">
      <c r="A53" s="1222"/>
      <c r="B53" s="1227"/>
      <c r="C53" s="1228"/>
      <c r="D53" s="1228"/>
      <c r="E53" s="1228"/>
      <c r="F53" s="1229"/>
    </row>
    <row r="54" spans="1:6" ht="13.5" thickBot="1" x14ac:dyDescent="0.25">
      <c r="A54" s="1223"/>
      <c r="B54" s="1230"/>
      <c r="C54" s="1231"/>
      <c r="D54" s="1231"/>
      <c r="E54" s="1231"/>
      <c r="F54" s="1232"/>
    </row>
    <row r="56" spans="1:6" ht="13.5" thickBot="1" x14ac:dyDescent="0.25"/>
    <row r="57" spans="1:6" ht="24.75" thickBot="1" x14ac:dyDescent="0.25">
      <c r="A57" s="243" t="s">
        <v>259</v>
      </c>
      <c r="B57" s="1110" t="s">
        <v>453</v>
      </c>
      <c r="C57" s="1111"/>
      <c r="D57" s="1111"/>
      <c r="E57" s="1111"/>
      <c r="F57" s="1112"/>
    </row>
  </sheetData>
  <mergeCells count="37">
    <mergeCell ref="B57:F57"/>
    <mergeCell ref="A39:B39"/>
    <mergeCell ref="A40:B44"/>
    <mergeCell ref="A45:B45"/>
    <mergeCell ref="C45:D45"/>
    <mergeCell ref="C39:D39"/>
    <mergeCell ref="C43:D43"/>
    <mergeCell ref="C12:D12"/>
    <mergeCell ref="C13:D13"/>
    <mergeCell ref="C44:D44"/>
    <mergeCell ref="A50:A54"/>
    <mergeCell ref="D3:F3"/>
    <mergeCell ref="D4:F4"/>
    <mergeCell ref="D5:F5"/>
    <mergeCell ref="C9:F9"/>
    <mergeCell ref="C10:F10"/>
    <mergeCell ref="D6:F6"/>
    <mergeCell ref="B50:F54"/>
    <mergeCell ref="C8:F8"/>
    <mergeCell ref="A46:B46"/>
    <mergeCell ref="A47:B47"/>
    <mergeCell ref="C46:D46"/>
    <mergeCell ref="A22:A26"/>
    <mergeCell ref="A31:A35"/>
    <mergeCell ref="C47:D47"/>
    <mergeCell ref="C41:D41"/>
    <mergeCell ref="C42:D42"/>
    <mergeCell ref="C40:D40"/>
    <mergeCell ref="C14:D14"/>
    <mergeCell ref="C15:D15"/>
    <mergeCell ref="C17:F17"/>
    <mergeCell ref="C18:F18"/>
    <mergeCell ref="B35:C35"/>
    <mergeCell ref="B34:C34"/>
    <mergeCell ref="B31:C31"/>
    <mergeCell ref="B32:C32"/>
    <mergeCell ref="B33:C33"/>
  </mergeCells>
  <pageMargins left="0.7" right="0.7" top="0.75" bottom="0.75" header="0.3" footer="0.3"/>
  <pageSetup paperSize="9" scale="74" fitToHeight="0" orientation="portrait" r:id="rId1"/>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00B050"/>
    <pageSetUpPr fitToPage="1"/>
  </sheetPr>
  <dimension ref="A1:I39"/>
  <sheetViews>
    <sheetView workbookViewId="0">
      <selection activeCell="F35" sqref="F3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16" t="s">
        <v>650</v>
      </c>
      <c r="B5" s="3"/>
      <c r="C5" s="670" t="s">
        <v>673</v>
      </c>
      <c r="D5" s="1095" t="s">
        <v>454</v>
      </c>
      <c r="E5" s="1096"/>
      <c r="F5" s="1097"/>
      <c r="G5" s="7"/>
      <c r="H5" s="7"/>
      <c r="I5" s="7"/>
    </row>
    <row r="6" spans="1:9" ht="13.5" thickBot="1" x14ac:dyDescent="0.25">
      <c r="A6" s="16" t="s">
        <v>27</v>
      </c>
      <c r="B6" s="3"/>
      <c r="C6" s="282"/>
      <c r="D6" s="1095" t="s">
        <v>674</v>
      </c>
      <c r="E6" s="1096"/>
      <c r="F6" s="1097"/>
      <c r="G6" s="7"/>
      <c r="H6" s="7"/>
      <c r="I6" s="7"/>
    </row>
    <row r="7" spans="1:9" ht="13.5" thickBot="1" x14ac:dyDescent="0.25">
      <c r="A7" s="4"/>
      <c r="B7" s="3"/>
      <c r="C7" s="3"/>
      <c r="D7" s="3"/>
      <c r="E7" s="3"/>
      <c r="F7" s="3"/>
      <c r="G7" s="7"/>
      <c r="H7" s="7"/>
      <c r="I7" s="7"/>
    </row>
    <row r="8" spans="1:9" ht="13.5" thickBot="1" x14ac:dyDescent="0.25">
      <c r="A8" s="284" t="s">
        <v>21</v>
      </c>
      <c r="B8" s="3"/>
      <c r="C8" s="791" t="s">
        <v>674</v>
      </c>
      <c r="D8" s="792"/>
      <c r="E8" s="792"/>
      <c r="F8" s="793"/>
      <c r="G8" s="7"/>
      <c r="H8" s="7"/>
      <c r="I8" s="7"/>
    </row>
    <row r="9" spans="1:9" ht="23.25" thickBot="1" x14ac:dyDescent="0.25">
      <c r="A9" s="281" t="s">
        <v>25</v>
      </c>
      <c r="B9" s="3"/>
      <c r="C9" s="927" t="s">
        <v>430</v>
      </c>
      <c r="D9" s="928"/>
      <c r="E9" s="928"/>
      <c r="F9" s="929"/>
      <c r="G9" s="7"/>
      <c r="H9" s="7"/>
      <c r="I9" s="7"/>
    </row>
    <row r="10" spans="1:9" ht="13.5" thickBot="1" x14ac:dyDescent="0.25">
      <c r="A10" s="281" t="s">
        <v>26</v>
      </c>
      <c r="B10" s="3"/>
      <c r="C10" s="791" t="s">
        <v>897</v>
      </c>
      <c r="D10" s="792"/>
      <c r="E10" s="792"/>
      <c r="F10" s="793"/>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3.5" thickBot="1" x14ac:dyDescent="0.25">
      <c r="A13" s="286" t="s">
        <v>2</v>
      </c>
      <c r="B13" s="3"/>
      <c r="C13" s="1144">
        <v>4.42</v>
      </c>
      <c r="D13" s="793"/>
      <c r="E13" s="3"/>
      <c r="F13" s="3"/>
      <c r="G13" s="7"/>
      <c r="H13" s="7"/>
      <c r="I13" s="7"/>
    </row>
    <row r="14" spans="1:9" ht="13.5" thickBot="1" x14ac:dyDescent="0.25">
      <c r="A14" s="284" t="s">
        <v>279</v>
      </c>
      <c r="B14" s="3"/>
      <c r="C14" s="1144">
        <v>2.8820000000000001</v>
      </c>
      <c r="D14" s="793"/>
      <c r="E14" s="3"/>
      <c r="F14" s="3"/>
      <c r="G14" s="7"/>
      <c r="H14" s="7"/>
      <c r="I14" s="7"/>
    </row>
    <row r="15" spans="1:9" ht="13.5" thickBot="1" x14ac:dyDescent="0.25">
      <c r="A15" s="281" t="s">
        <v>1</v>
      </c>
      <c r="B15" s="3"/>
      <c r="C15" s="1151">
        <v>2.8820000000000001</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969</v>
      </c>
      <c r="D17" s="792"/>
      <c r="E17" s="792"/>
      <c r="F17" s="793"/>
      <c r="G17" s="7"/>
      <c r="H17" s="7"/>
      <c r="I17" s="7"/>
    </row>
    <row r="18" spans="1:9" ht="13.5" thickBot="1" x14ac:dyDescent="0.25">
      <c r="A18" s="281" t="s">
        <v>19</v>
      </c>
      <c r="B18" s="3"/>
      <c r="C18" s="791" t="s">
        <v>960</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ht="13.5" thickBot="1" x14ac:dyDescent="0.25">
      <c r="A23" s="136"/>
      <c r="B23" s="88"/>
      <c r="C23" s="87">
        <v>640</v>
      </c>
      <c r="D23" s="88" t="s">
        <v>66</v>
      </c>
      <c r="E23" s="130">
        <v>2882</v>
      </c>
      <c r="F23" s="130">
        <v>2882</v>
      </c>
      <c r="G23" s="358"/>
      <c r="H23" s="358"/>
      <c r="I23" s="358"/>
    </row>
    <row r="24" spans="1:9" ht="13.5" thickBot="1" x14ac:dyDescent="0.25">
      <c r="A24" s="23" t="s">
        <v>11</v>
      </c>
      <c r="B24" s="24"/>
      <c r="C24" s="24"/>
      <c r="D24" s="24"/>
      <c r="E24" s="60">
        <f>SUM(E23:E23)</f>
        <v>2882</v>
      </c>
      <c r="F24" s="61">
        <f>SUM(F23:F23)</f>
        <v>2882</v>
      </c>
      <c r="G24" s="360"/>
      <c r="H24" s="361"/>
      <c r="I24" s="361"/>
    </row>
    <row r="25" spans="1:9" ht="13.5" thickBot="1" x14ac:dyDescent="0.25">
      <c r="A25" s="26" t="s">
        <v>13</v>
      </c>
      <c r="B25" s="24"/>
      <c r="C25" s="24"/>
      <c r="D25" s="24"/>
      <c r="E25" s="58">
        <f>E24</f>
        <v>2882</v>
      </c>
      <c r="F25" s="58">
        <f>F24</f>
        <v>2882</v>
      </c>
      <c r="G25" s="357"/>
      <c r="H25" s="362"/>
      <c r="I25" s="362"/>
    </row>
    <row r="26" spans="1:9" x14ac:dyDescent="0.2">
      <c r="A26" s="381" t="s">
        <v>249</v>
      </c>
      <c r="B26" s="1069" t="s">
        <v>6</v>
      </c>
      <c r="C26" s="1069"/>
      <c r="D26" s="382" t="s">
        <v>250</v>
      </c>
      <c r="E26" s="382" t="s">
        <v>9</v>
      </c>
      <c r="F26" s="383" t="s">
        <v>10</v>
      </c>
      <c r="G26" s="357"/>
      <c r="H26" s="362"/>
      <c r="I26" s="362"/>
    </row>
    <row r="27" spans="1:9" x14ac:dyDescent="0.2">
      <c r="A27" s="384"/>
      <c r="B27" s="1070"/>
      <c r="C27" s="1071"/>
      <c r="D27" s="22"/>
      <c r="E27" s="55"/>
      <c r="F27" s="385"/>
      <c r="G27" s="372"/>
      <c r="H27" s="372"/>
      <c r="I27" s="372"/>
    </row>
    <row r="28" spans="1:9" ht="13.5" thickBot="1" x14ac:dyDescent="0.25">
      <c r="A28" s="33" t="s">
        <v>251</v>
      </c>
      <c r="B28" s="31"/>
      <c r="C28" s="31"/>
      <c r="D28" s="31"/>
      <c r="E28" s="356">
        <f>E27</f>
        <v>0</v>
      </c>
      <c r="F28" s="356">
        <f>F27</f>
        <v>0</v>
      </c>
      <c r="G28" s="11"/>
      <c r="H28" s="11"/>
      <c r="I28" s="11"/>
    </row>
    <row r="29" spans="1:9" ht="15.75" customHeight="1" x14ac:dyDescent="0.2">
      <c r="E29" s="357"/>
      <c r="F29" s="357"/>
      <c r="G29" s="358"/>
      <c r="H29" s="358"/>
      <c r="I29" s="363"/>
    </row>
    <row r="30" spans="1:9" ht="12.75" customHeight="1" x14ac:dyDescent="0.25">
      <c r="A30" s="13" t="s">
        <v>14</v>
      </c>
      <c r="B30" s="283"/>
      <c r="C30" s="14"/>
      <c r="D30" s="14"/>
      <c r="E30" s="14"/>
      <c r="F30" s="14"/>
      <c r="G30" s="366"/>
      <c r="H30" s="367"/>
      <c r="I30" s="366"/>
    </row>
    <row r="31" spans="1:9" x14ac:dyDescent="0.2">
      <c r="A31" s="1"/>
      <c r="B31" s="47"/>
      <c r="G31" s="366"/>
      <c r="H31" s="367"/>
      <c r="I31" s="366"/>
    </row>
    <row r="32" spans="1:9" ht="27.75" customHeight="1" x14ac:dyDescent="0.2">
      <c r="A32" s="825" t="s">
        <v>22</v>
      </c>
      <c r="B32" s="825"/>
      <c r="C32" s="825"/>
      <c r="D32" s="175" t="s">
        <v>15</v>
      </c>
      <c r="E32" s="175" t="s">
        <v>878</v>
      </c>
      <c r="F32" s="175" t="s">
        <v>970</v>
      </c>
      <c r="G32" s="364"/>
      <c r="H32" s="365"/>
      <c r="I32" s="11"/>
    </row>
    <row r="33" spans="1:9" ht="23.25" customHeight="1" x14ac:dyDescent="0.2">
      <c r="A33" s="807" t="s">
        <v>675</v>
      </c>
      <c r="B33" s="807"/>
      <c r="C33" s="807"/>
      <c r="D33" s="631" t="s">
        <v>679</v>
      </c>
      <c r="E33" s="44">
        <v>30</v>
      </c>
      <c r="F33" s="63">
        <v>78</v>
      </c>
      <c r="G33" s="369"/>
      <c r="H33" s="370"/>
      <c r="I33" s="371"/>
    </row>
    <row r="34" spans="1:9" ht="20.25" customHeight="1" x14ac:dyDescent="0.2">
      <c r="A34" s="430"/>
      <c r="B34" s="430"/>
      <c r="C34" s="430"/>
      <c r="D34" s="437"/>
      <c r="E34" s="629"/>
      <c r="F34" s="630"/>
      <c r="G34" s="369"/>
      <c r="H34" s="370"/>
      <c r="I34" s="371"/>
    </row>
    <row r="35" spans="1:9" ht="24.75" customHeight="1" thickBot="1" x14ac:dyDescent="0.25">
      <c r="A35" s="6" t="s">
        <v>16</v>
      </c>
      <c r="E35" s="6"/>
      <c r="G35" s="374"/>
      <c r="H35" s="374"/>
      <c r="I35" s="374"/>
    </row>
    <row r="36" spans="1:9" ht="51" customHeight="1" thickBot="1" x14ac:dyDescent="0.25">
      <c r="A36" s="698" t="s">
        <v>17</v>
      </c>
      <c r="B36" s="1224" t="s">
        <v>971</v>
      </c>
      <c r="C36" s="1225"/>
      <c r="D36" s="1225"/>
      <c r="E36" s="1225"/>
      <c r="F36" s="1226"/>
    </row>
    <row r="37" spans="1:9" ht="24.75" thickBot="1" x14ac:dyDescent="0.25">
      <c r="A37" s="243" t="s">
        <v>259</v>
      </c>
      <c r="B37" s="1238" t="s">
        <v>416</v>
      </c>
      <c r="C37" s="1111"/>
      <c r="D37" s="1111"/>
      <c r="E37" s="1111"/>
      <c r="F37" s="1112"/>
    </row>
    <row r="39" spans="1:9" x14ac:dyDescent="0.2">
      <c r="B39" s="551"/>
      <c r="C39" s="551"/>
      <c r="D39" s="551"/>
      <c r="E39" s="551"/>
      <c r="F39" s="3"/>
    </row>
  </sheetData>
  <mergeCells count="19">
    <mergeCell ref="C9:F9"/>
    <mergeCell ref="D3:F3"/>
    <mergeCell ref="D4:F4"/>
    <mergeCell ref="D5:F5"/>
    <mergeCell ref="D6:F6"/>
    <mergeCell ref="C8:F8"/>
    <mergeCell ref="B37:F37"/>
    <mergeCell ref="A33:C33"/>
    <mergeCell ref="C10:F10"/>
    <mergeCell ref="C12:D12"/>
    <mergeCell ref="C13:D13"/>
    <mergeCell ref="C14:D14"/>
    <mergeCell ref="C15:D15"/>
    <mergeCell ref="C17:F17"/>
    <mergeCell ref="C18:F18"/>
    <mergeCell ref="B26:C26"/>
    <mergeCell ref="B27:C27"/>
    <mergeCell ref="A32:C32"/>
    <mergeCell ref="B36:F36"/>
  </mergeCells>
  <pageMargins left="0.7" right="0.7" top="0.75" bottom="0.75" header="0.3" footer="0.3"/>
  <pageSetup paperSize="9" fitToHeight="0" orientation="portrait" r:id="rId1"/>
  <legacy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00B050"/>
    <pageSetUpPr fitToPage="1"/>
  </sheetPr>
  <dimension ref="A1:G33"/>
  <sheetViews>
    <sheetView workbookViewId="0">
      <selection activeCell="F35" sqref="F35"/>
    </sheetView>
  </sheetViews>
  <sheetFormatPr defaultRowHeight="12.75" x14ac:dyDescent="0.2"/>
  <cols>
    <col min="1" max="1" width="23.28515625" customWidth="1"/>
    <col min="2" max="2" width="5.5703125" customWidth="1"/>
    <col min="3" max="3" width="20.85546875" customWidth="1"/>
    <col min="4" max="4" width="26.5703125" customWidth="1"/>
    <col min="5" max="5" width="19.42578125" customWidth="1"/>
  </cols>
  <sheetData>
    <row r="1" spans="1:7" ht="15.75" x14ac:dyDescent="0.25">
      <c r="A1" s="442" t="s">
        <v>4</v>
      </c>
      <c r="B1" s="442"/>
      <c r="C1" s="443"/>
      <c r="D1" s="443"/>
      <c r="E1" s="443"/>
    </row>
    <row r="2" spans="1:7" ht="16.5" thickBot="1" x14ac:dyDescent="0.3">
      <c r="A2" s="444"/>
      <c r="B2" s="445"/>
    </row>
    <row r="3" spans="1:7" ht="13.5" thickBot="1" x14ac:dyDescent="0.25">
      <c r="A3" s="3"/>
      <c r="B3" s="3"/>
      <c r="C3" s="446" t="s">
        <v>24</v>
      </c>
      <c r="D3" s="1242" t="s">
        <v>3</v>
      </c>
      <c r="E3" s="1250"/>
    </row>
    <row r="4" spans="1:7" ht="13.5" thickBot="1" x14ac:dyDescent="0.25">
      <c r="A4" s="447" t="s">
        <v>0</v>
      </c>
      <c r="B4" s="3"/>
      <c r="C4" s="669" t="s">
        <v>245</v>
      </c>
      <c r="D4" s="1251" t="s">
        <v>246</v>
      </c>
      <c r="E4" s="1252"/>
    </row>
    <row r="5" spans="1:7" ht="13.5" thickBot="1" x14ac:dyDescent="0.25">
      <c r="A5" s="448" t="s">
        <v>650</v>
      </c>
      <c r="B5" s="3"/>
      <c r="C5" s="675" t="s">
        <v>673</v>
      </c>
      <c r="D5" s="1153" t="s">
        <v>454</v>
      </c>
      <c r="E5" s="1155"/>
    </row>
    <row r="6" spans="1:7" ht="13.5" thickBot="1" x14ac:dyDescent="0.25">
      <c r="A6" s="449"/>
      <c r="B6" s="3"/>
      <c r="C6" s="3"/>
      <c r="D6" s="3"/>
      <c r="E6" s="3"/>
    </row>
    <row r="7" spans="1:7" ht="13.5" customHeight="1" thickBot="1" x14ac:dyDescent="0.25">
      <c r="A7" s="447" t="s">
        <v>21</v>
      </c>
      <c r="B7" s="3"/>
      <c r="C7" s="1067" t="s">
        <v>413</v>
      </c>
      <c r="D7" s="1068"/>
      <c r="E7" s="1249"/>
      <c r="F7" s="227"/>
      <c r="G7" s="227"/>
    </row>
    <row r="8" spans="1:7" ht="13.5" thickBot="1" x14ac:dyDescent="0.25">
      <c r="A8" s="448" t="s">
        <v>42</v>
      </c>
      <c r="B8" s="3"/>
      <c r="C8" s="1067" t="s">
        <v>449</v>
      </c>
      <c r="D8" s="1068"/>
      <c r="E8" s="1249"/>
      <c r="F8" s="227"/>
      <c r="G8" s="227"/>
    </row>
    <row r="9" spans="1:7" ht="13.5" thickBot="1" x14ac:dyDescent="0.25">
      <c r="A9" s="448" t="s">
        <v>26</v>
      </c>
      <c r="B9" s="3"/>
      <c r="C9" s="1067" t="s">
        <v>851</v>
      </c>
      <c r="D9" s="1068"/>
      <c r="E9" s="1249"/>
      <c r="F9" s="227"/>
      <c r="G9" s="227"/>
    </row>
    <row r="10" spans="1:7" ht="13.5" thickBot="1" x14ac:dyDescent="0.25">
      <c r="A10" s="449"/>
      <c r="B10" s="3"/>
      <c r="C10" s="3"/>
      <c r="D10" s="3"/>
      <c r="E10" s="3"/>
      <c r="F10" s="3"/>
      <c r="G10" s="3"/>
    </row>
    <row r="11" spans="1:7" ht="13.5" thickBot="1" x14ac:dyDescent="0.25">
      <c r="A11" s="449"/>
      <c r="B11" s="3"/>
      <c r="C11" s="1242" t="s">
        <v>668</v>
      </c>
      <c r="D11" s="1243"/>
      <c r="E11" s="3"/>
    </row>
    <row r="12" spans="1:7" ht="13.5" thickBot="1" x14ac:dyDescent="0.25">
      <c r="A12" s="450" t="s">
        <v>2</v>
      </c>
      <c r="B12" s="3"/>
      <c r="C12" s="1244">
        <v>3</v>
      </c>
      <c r="D12" s="1245"/>
      <c r="E12" s="3"/>
    </row>
    <row r="13" spans="1:7" ht="13.5" thickBot="1" x14ac:dyDescent="0.25">
      <c r="A13" s="447" t="s">
        <v>20</v>
      </c>
      <c r="B13" s="3"/>
      <c r="C13" s="1244">
        <v>0.81299999999999994</v>
      </c>
      <c r="D13" s="1245"/>
      <c r="E13" s="451"/>
    </row>
    <row r="14" spans="1:7" ht="13.5" thickBot="1" x14ac:dyDescent="0.25">
      <c r="A14" s="448" t="s">
        <v>1</v>
      </c>
      <c r="B14" s="3"/>
      <c r="C14" s="1246">
        <v>0.81299999999999994</v>
      </c>
      <c r="D14" s="1247"/>
      <c r="E14" s="3"/>
    </row>
    <row r="15" spans="1:7" ht="13.5" thickBot="1" x14ac:dyDescent="0.25">
      <c r="A15" s="452"/>
      <c r="B15" s="3"/>
      <c r="C15" s="12"/>
      <c r="D15" s="12"/>
      <c r="E15" s="11"/>
    </row>
    <row r="16" spans="1:7" ht="13.5" thickBot="1" x14ac:dyDescent="0.25">
      <c r="A16" s="447" t="s">
        <v>18</v>
      </c>
      <c r="B16" s="11"/>
      <c r="C16" s="9" t="s">
        <v>1015</v>
      </c>
      <c r="D16" s="8"/>
      <c r="E16" s="53"/>
      <c r="F16" s="227"/>
    </row>
    <row r="17" spans="1:6" ht="13.5" thickBot="1" x14ac:dyDescent="0.25">
      <c r="A17" s="448" t="s">
        <v>19</v>
      </c>
      <c r="B17" s="3"/>
      <c r="C17" s="9" t="s">
        <v>1016</v>
      </c>
      <c r="D17" s="8"/>
      <c r="E17" s="53"/>
      <c r="F17" s="227"/>
    </row>
    <row r="18" spans="1:6" x14ac:dyDescent="0.2">
      <c r="F18" s="3"/>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526"/>
      <c r="B23" s="408">
        <v>642</v>
      </c>
      <c r="C23" s="408" t="s">
        <v>490</v>
      </c>
      <c r="D23" s="523">
        <v>813</v>
      </c>
      <c r="E23" s="524">
        <v>813</v>
      </c>
    </row>
    <row r="24" spans="1:6" ht="13.5" thickBot="1" x14ac:dyDescent="0.25">
      <c r="A24" s="684" t="s">
        <v>11</v>
      </c>
      <c r="B24" s="685"/>
      <c r="C24" s="686"/>
      <c r="D24" s="687">
        <f>D23</f>
        <v>813</v>
      </c>
      <c r="E24" s="688">
        <f>E23</f>
        <v>813</v>
      </c>
    </row>
    <row r="26" spans="1:6" ht="15.75" x14ac:dyDescent="0.25">
      <c r="A26" s="442" t="s">
        <v>14</v>
      </c>
      <c r="B26" s="443"/>
      <c r="C26" s="443"/>
      <c r="D26" s="443"/>
      <c r="E26" s="443"/>
    </row>
    <row r="27" spans="1:6" x14ac:dyDescent="0.2">
      <c r="A27" s="462"/>
    </row>
    <row r="28" spans="1:6" ht="22.5" x14ac:dyDescent="0.2">
      <c r="A28" s="1248" t="s">
        <v>22</v>
      </c>
      <c r="B28" s="1248"/>
      <c r="C28" s="464" t="s">
        <v>15</v>
      </c>
      <c r="D28" s="463" t="s">
        <v>888</v>
      </c>
      <c r="E28" s="464" t="s">
        <v>975</v>
      </c>
    </row>
    <row r="29" spans="1:6" ht="37.5" customHeight="1" x14ac:dyDescent="0.2">
      <c r="A29" s="807" t="s">
        <v>455</v>
      </c>
      <c r="B29" s="807"/>
      <c r="C29" s="436" t="s">
        <v>456</v>
      </c>
      <c r="D29" s="417">
        <v>29</v>
      </c>
      <c r="E29" s="353">
        <v>37</v>
      </c>
    </row>
    <row r="30" spans="1:6" ht="13.5" thickBot="1" x14ac:dyDescent="0.25">
      <c r="A30" s="467" t="s">
        <v>16</v>
      </c>
      <c r="C30" s="466"/>
      <c r="D30" s="466"/>
      <c r="E30" s="466"/>
    </row>
    <row r="31" spans="1:6" ht="112.5" customHeight="1" thickBot="1" x14ac:dyDescent="0.25">
      <c r="A31" s="469" t="s">
        <v>17</v>
      </c>
      <c r="B31" s="1239" t="s">
        <v>1019</v>
      </c>
      <c r="C31" s="1240"/>
      <c r="D31" s="1240"/>
      <c r="E31" s="1241"/>
    </row>
    <row r="32" spans="1:6" ht="13.5" thickBot="1" x14ac:dyDescent="0.25"/>
    <row r="33" spans="1:5" ht="24.75" thickBot="1" x14ac:dyDescent="0.25">
      <c r="A33" s="468" t="s">
        <v>259</v>
      </c>
      <c r="B33" s="1240" t="s">
        <v>1020</v>
      </c>
      <c r="C33" s="1240"/>
      <c r="D33" s="1240"/>
      <c r="E33" s="1241"/>
    </row>
  </sheetData>
  <mergeCells count="14">
    <mergeCell ref="C9:E9"/>
    <mergeCell ref="D3:E3"/>
    <mergeCell ref="D4:E4"/>
    <mergeCell ref="D5:E5"/>
    <mergeCell ref="C7:E7"/>
    <mergeCell ref="C8:E8"/>
    <mergeCell ref="B31:E31"/>
    <mergeCell ref="B33:E33"/>
    <mergeCell ref="C11:D11"/>
    <mergeCell ref="C12:D12"/>
    <mergeCell ref="C13:D13"/>
    <mergeCell ref="C14:D14"/>
    <mergeCell ref="A28:B28"/>
    <mergeCell ref="A29:B29"/>
  </mergeCells>
  <pageMargins left="0.7" right="0.7" top="0.75" bottom="0.75" header="0.3" footer="0.3"/>
  <pageSetup paperSize="9" scale="93" fitToHeight="0" orientation="portrait" verticalDpi="0" r:id="rId1"/>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00B050"/>
    <pageSetUpPr fitToPage="1"/>
  </sheetPr>
  <dimension ref="A1:I43"/>
  <sheetViews>
    <sheetView workbookViewId="0">
      <selection activeCell="F35" sqref="F3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16" t="s">
        <v>650</v>
      </c>
      <c r="B5" s="3"/>
      <c r="C5" s="670" t="s">
        <v>673</v>
      </c>
      <c r="D5" s="1095" t="s">
        <v>454</v>
      </c>
      <c r="E5" s="1096"/>
      <c r="F5" s="1097"/>
      <c r="G5" s="7"/>
      <c r="H5" s="7"/>
      <c r="I5" s="7"/>
    </row>
    <row r="6" spans="1:9" ht="13.5" thickBot="1" x14ac:dyDescent="0.25">
      <c r="A6" s="16" t="s">
        <v>27</v>
      </c>
      <c r="B6" s="3"/>
      <c r="C6" s="282"/>
      <c r="D6" s="1095" t="s">
        <v>685</v>
      </c>
      <c r="E6" s="1096"/>
      <c r="F6" s="1097"/>
      <c r="G6" s="7"/>
      <c r="H6" s="7"/>
      <c r="I6" s="7"/>
    </row>
    <row r="7" spans="1:9" ht="13.5" thickBot="1" x14ac:dyDescent="0.25">
      <c r="A7" s="4"/>
      <c r="B7" s="3"/>
      <c r="C7" s="3"/>
      <c r="D7" s="3"/>
      <c r="E7" s="3"/>
      <c r="F7" s="3"/>
      <c r="G7" s="7"/>
      <c r="H7" s="7"/>
      <c r="I7" s="7"/>
    </row>
    <row r="8" spans="1:9" ht="13.5" thickBot="1" x14ac:dyDescent="0.25">
      <c r="A8" s="284" t="s">
        <v>21</v>
      </c>
      <c r="B8" s="3"/>
      <c r="C8" s="791" t="s">
        <v>685</v>
      </c>
      <c r="D8" s="792"/>
      <c r="E8" s="792"/>
      <c r="F8" s="793"/>
      <c r="G8" s="7"/>
      <c r="H8" s="7"/>
      <c r="I8" s="7"/>
    </row>
    <row r="9" spans="1:9" ht="23.25" thickBot="1" x14ac:dyDescent="0.25">
      <c r="A9" s="281" t="s">
        <v>25</v>
      </c>
      <c r="B9" s="3"/>
      <c r="C9" s="927" t="s">
        <v>430</v>
      </c>
      <c r="D9" s="928"/>
      <c r="E9" s="928"/>
      <c r="F9" s="929"/>
      <c r="G9" s="7"/>
      <c r="H9" s="7"/>
      <c r="I9" s="7"/>
    </row>
    <row r="10" spans="1:9" ht="13.5" thickBot="1" x14ac:dyDescent="0.25">
      <c r="A10" s="281" t="s">
        <v>26</v>
      </c>
      <c r="B10" s="3"/>
      <c r="C10" s="791" t="s">
        <v>412</v>
      </c>
      <c r="D10" s="792"/>
      <c r="E10" s="792"/>
      <c r="F10" s="793"/>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3.5" thickBot="1" x14ac:dyDescent="0.25">
      <c r="A13" s="286" t="s">
        <v>2</v>
      </c>
      <c r="B13" s="3"/>
      <c r="C13" s="1144">
        <v>14.23</v>
      </c>
      <c r="D13" s="793"/>
      <c r="E13" s="3"/>
      <c r="F13" s="3"/>
      <c r="G13" s="7"/>
      <c r="H13" s="7"/>
      <c r="I13" s="7"/>
    </row>
    <row r="14" spans="1:9" ht="13.5" thickBot="1" x14ac:dyDescent="0.25">
      <c r="A14" s="284" t="s">
        <v>279</v>
      </c>
      <c r="B14" s="3"/>
      <c r="C14" s="1144">
        <v>6.02</v>
      </c>
      <c r="D14" s="793"/>
      <c r="E14" s="3"/>
      <c r="F14" s="3"/>
      <c r="G14" s="7"/>
      <c r="H14" s="7"/>
      <c r="I14" s="7"/>
    </row>
    <row r="15" spans="1:9" ht="13.5" thickBot="1" x14ac:dyDescent="0.25">
      <c r="A15" s="281" t="s">
        <v>1</v>
      </c>
      <c r="B15" s="3"/>
      <c r="C15" s="1151">
        <v>6.02</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994</v>
      </c>
      <c r="D17" s="792"/>
      <c r="E17" s="792"/>
      <c r="F17" s="793"/>
      <c r="G17" s="7"/>
      <c r="H17" s="7"/>
      <c r="I17" s="7"/>
    </row>
    <row r="18" spans="1:9" ht="13.5" thickBot="1" x14ac:dyDescent="0.25">
      <c r="A18" s="281" t="s">
        <v>19</v>
      </c>
      <c r="B18" s="3"/>
      <c r="C18" s="791" t="s">
        <v>995</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ht="13.5" thickBot="1" x14ac:dyDescent="0.25">
      <c r="A23" s="136"/>
      <c r="B23" s="88">
        <v>642</v>
      </c>
      <c r="C23" s="87"/>
      <c r="D23" s="88" t="s">
        <v>66</v>
      </c>
      <c r="E23" s="130">
        <v>6015.31</v>
      </c>
      <c r="F23" s="130">
        <v>6015.31</v>
      </c>
      <c r="G23" s="358"/>
      <c r="H23" s="358"/>
      <c r="I23" s="358"/>
    </row>
    <row r="24" spans="1:9" ht="13.5" thickBot="1" x14ac:dyDescent="0.25">
      <c r="A24" s="23" t="s">
        <v>11</v>
      </c>
      <c r="B24" s="24"/>
      <c r="C24" s="24"/>
      <c r="D24" s="24"/>
      <c r="E24" s="60">
        <f>SUM(E23:E23)</f>
        <v>6015.31</v>
      </c>
      <c r="F24" s="61">
        <f>SUM(F23:F23)</f>
        <v>6015.31</v>
      </c>
      <c r="G24" s="360"/>
      <c r="H24" s="361"/>
      <c r="I24" s="361"/>
    </row>
    <row r="25" spans="1:9" ht="13.5" thickBot="1" x14ac:dyDescent="0.25">
      <c r="A25" s="250"/>
      <c r="B25" s="279"/>
      <c r="C25" s="237"/>
      <c r="D25" s="237"/>
      <c r="E25" s="236"/>
      <c r="F25" s="236"/>
      <c r="G25" s="357"/>
      <c r="H25" s="362"/>
      <c r="I25" s="362"/>
    </row>
    <row r="26" spans="1:9" ht="13.5" thickBot="1" x14ac:dyDescent="0.25">
      <c r="A26" s="23" t="s">
        <v>12</v>
      </c>
      <c r="B26" s="251"/>
      <c r="C26" s="24"/>
      <c r="D26" s="24"/>
      <c r="E26" s="60">
        <v>0</v>
      </c>
      <c r="F26" s="60">
        <v>0</v>
      </c>
      <c r="G26" s="357"/>
      <c r="H26" s="362"/>
      <c r="I26" s="362"/>
    </row>
    <row r="27" spans="1:9" ht="13.5" thickBot="1" x14ac:dyDescent="0.25">
      <c r="A27" s="26" t="s">
        <v>13</v>
      </c>
      <c r="B27" s="24"/>
      <c r="C27" s="24"/>
      <c r="D27" s="24"/>
      <c r="E27" s="58">
        <f>E26+E24</f>
        <v>6015.31</v>
      </c>
      <c r="F27" s="58">
        <f>F26+F24</f>
        <v>6015.31</v>
      </c>
      <c r="G27" s="357"/>
      <c r="H27" s="362"/>
      <c r="I27" s="362"/>
    </row>
    <row r="28" spans="1:9" x14ac:dyDescent="0.2">
      <c r="A28" s="381" t="s">
        <v>249</v>
      </c>
      <c r="B28" s="1069" t="s">
        <v>6</v>
      </c>
      <c r="C28" s="1069"/>
      <c r="D28" s="382" t="s">
        <v>250</v>
      </c>
      <c r="E28" s="382" t="s">
        <v>9</v>
      </c>
      <c r="F28" s="383" t="s">
        <v>10</v>
      </c>
      <c r="G28" s="357"/>
      <c r="H28" s="362"/>
      <c r="I28" s="362"/>
    </row>
    <row r="29" spans="1:9" x14ac:dyDescent="0.2">
      <c r="A29" s="384"/>
      <c r="B29" s="1070"/>
      <c r="C29" s="1071"/>
      <c r="D29" s="22"/>
      <c r="E29" s="55"/>
      <c r="F29" s="385"/>
      <c r="G29" s="372"/>
      <c r="H29" s="372"/>
      <c r="I29" s="372"/>
    </row>
    <row r="30" spans="1:9" ht="13.5" thickBot="1" x14ac:dyDescent="0.25">
      <c r="A30" s="33" t="s">
        <v>251</v>
      </c>
      <c r="B30" s="31"/>
      <c r="C30" s="31"/>
      <c r="D30" s="31"/>
      <c r="E30" s="356">
        <f>E29</f>
        <v>0</v>
      </c>
      <c r="F30" s="356">
        <f>F29</f>
        <v>0</v>
      </c>
      <c r="G30" s="11"/>
      <c r="H30" s="11"/>
      <c r="I30" s="11"/>
    </row>
    <row r="31" spans="1:9" ht="15.75" customHeight="1" x14ac:dyDescent="0.2">
      <c r="E31" s="357"/>
      <c r="F31" s="357"/>
      <c r="G31" s="358"/>
      <c r="H31" s="358"/>
      <c r="I31" s="363"/>
    </row>
    <row r="32" spans="1:9" ht="12.75" customHeight="1" x14ac:dyDescent="0.25">
      <c r="A32" s="13" t="s">
        <v>14</v>
      </c>
      <c r="B32" s="283"/>
      <c r="C32" s="14"/>
      <c r="D32" s="14"/>
      <c r="E32" s="14"/>
      <c r="F32" s="14"/>
      <c r="G32" s="366"/>
      <c r="H32" s="367"/>
      <c r="I32" s="366"/>
    </row>
    <row r="33" spans="1:9" x14ac:dyDescent="0.2">
      <c r="A33" s="1"/>
      <c r="B33" s="47"/>
      <c r="G33" s="366"/>
      <c r="H33" s="367"/>
      <c r="I33" s="366"/>
    </row>
    <row r="34" spans="1:9" ht="27.75" customHeight="1" x14ac:dyDescent="0.2">
      <c r="A34" s="825" t="s">
        <v>22</v>
      </c>
      <c r="B34" s="825"/>
      <c r="C34" s="825"/>
      <c r="D34" s="175" t="s">
        <v>15</v>
      </c>
      <c r="E34" s="175" t="s">
        <v>878</v>
      </c>
      <c r="F34" s="175" t="s">
        <v>972</v>
      </c>
      <c r="G34" s="364"/>
      <c r="H34" s="365"/>
      <c r="I34" s="11"/>
    </row>
    <row r="35" spans="1:9" ht="23.25" customHeight="1" x14ac:dyDescent="0.2">
      <c r="A35" s="807" t="s">
        <v>686</v>
      </c>
      <c r="B35" s="807"/>
      <c r="C35" s="807"/>
      <c r="D35" s="631" t="s">
        <v>679</v>
      </c>
      <c r="E35" s="44">
        <v>123</v>
      </c>
      <c r="F35" s="63">
        <v>132</v>
      </c>
      <c r="G35" s="369"/>
      <c r="H35" s="370"/>
      <c r="I35" s="371"/>
    </row>
    <row r="36" spans="1:9" ht="20.25" customHeight="1" x14ac:dyDescent="0.2">
      <c r="A36" s="430"/>
      <c r="B36" s="430"/>
      <c r="C36" s="430"/>
      <c r="D36" s="437"/>
      <c r="E36" s="629"/>
      <c r="F36" s="630"/>
      <c r="G36" s="369"/>
      <c r="H36" s="370"/>
      <c r="I36" s="371"/>
    </row>
    <row r="37" spans="1:9" ht="24.75" customHeight="1" thickBot="1" x14ac:dyDescent="0.25">
      <c r="A37" s="6" t="s">
        <v>16</v>
      </c>
      <c r="E37" s="6"/>
      <c r="G37" s="374"/>
      <c r="H37" s="374"/>
      <c r="I37" s="374"/>
    </row>
    <row r="38" spans="1:9" ht="12.75" customHeight="1" x14ac:dyDescent="0.2">
      <c r="A38" s="1253" t="s">
        <v>17</v>
      </c>
      <c r="B38" s="1224" t="s">
        <v>884</v>
      </c>
      <c r="C38" s="1225"/>
      <c r="D38" s="1225"/>
      <c r="E38" s="1225"/>
      <c r="F38" s="1226"/>
    </row>
    <row r="39" spans="1:9" ht="45" customHeight="1" x14ac:dyDescent="0.2">
      <c r="A39" s="1254"/>
      <c r="B39" s="1227"/>
      <c r="C39" s="1228"/>
      <c r="D39" s="1228"/>
      <c r="E39" s="1228"/>
      <c r="F39" s="1229"/>
    </row>
    <row r="40" spans="1:9" ht="30" customHeight="1" thickBot="1" x14ac:dyDescent="0.25">
      <c r="A40" s="1255"/>
      <c r="B40" s="1230"/>
      <c r="C40" s="1231"/>
      <c r="D40" s="1231"/>
      <c r="E40" s="1231"/>
      <c r="F40" s="1232"/>
    </row>
    <row r="41" spans="1:9" ht="24.75" thickBot="1" x14ac:dyDescent="0.25">
      <c r="A41" s="243" t="s">
        <v>259</v>
      </c>
      <c r="B41" s="1238" t="s">
        <v>431</v>
      </c>
      <c r="C41" s="1111"/>
      <c r="D41" s="1111"/>
      <c r="E41" s="1111"/>
      <c r="F41" s="1112"/>
    </row>
    <row r="43" spans="1:9" x14ac:dyDescent="0.2">
      <c r="B43" s="551"/>
      <c r="C43" s="551"/>
      <c r="D43" s="551"/>
      <c r="E43" s="551"/>
      <c r="F43" s="3"/>
    </row>
  </sheetData>
  <mergeCells count="20">
    <mergeCell ref="C17:F17"/>
    <mergeCell ref="D3:F3"/>
    <mergeCell ref="D4:F4"/>
    <mergeCell ref="D5:F5"/>
    <mergeCell ref="D6:F6"/>
    <mergeCell ref="C8:F8"/>
    <mergeCell ref="C9:F9"/>
    <mergeCell ref="C10:F10"/>
    <mergeCell ref="C12:D12"/>
    <mergeCell ref="C13:D13"/>
    <mergeCell ref="C14:D14"/>
    <mergeCell ref="C15:D15"/>
    <mergeCell ref="B41:F41"/>
    <mergeCell ref="B38:F40"/>
    <mergeCell ref="A38:A40"/>
    <mergeCell ref="C18:F18"/>
    <mergeCell ref="B28:C28"/>
    <mergeCell ref="B29:C29"/>
    <mergeCell ref="A34:C34"/>
    <mergeCell ref="A35:C35"/>
  </mergeCells>
  <pageMargins left="0.7" right="0.7" top="0.75" bottom="0.75" header="0.3" footer="0.3"/>
  <pageSetup paperSize="9" fitToHeight="0" orientation="portrait" r:id="rId1"/>
  <legacy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00B050"/>
    <pageSetUpPr fitToPage="1"/>
  </sheetPr>
  <dimension ref="A1:F35"/>
  <sheetViews>
    <sheetView workbookViewId="0">
      <selection activeCell="F35" sqref="F35"/>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42" t="s">
        <v>3</v>
      </c>
      <c r="E3" s="1250"/>
    </row>
    <row r="4" spans="1:6" ht="13.5" thickBot="1" x14ac:dyDescent="0.25">
      <c r="A4" s="447" t="s">
        <v>0</v>
      </c>
      <c r="B4" s="3"/>
      <c r="C4" s="677" t="s">
        <v>245</v>
      </c>
      <c r="D4" s="1251" t="s">
        <v>246</v>
      </c>
      <c r="E4" s="1252"/>
    </row>
    <row r="5" spans="1:6" ht="13.5" thickBot="1" x14ac:dyDescent="0.25">
      <c r="A5" s="448" t="s">
        <v>650</v>
      </c>
      <c r="B5" s="3"/>
      <c r="C5" s="675" t="s">
        <v>673</v>
      </c>
      <c r="D5" s="1153" t="s">
        <v>454</v>
      </c>
      <c r="E5" s="1155"/>
    </row>
    <row r="6" spans="1:6" ht="13.5" thickBot="1" x14ac:dyDescent="0.25">
      <c r="A6" s="449"/>
      <c r="B6" s="3"/>
      <c r="C6" s="3"/>
      <c r="D6" s="3"/>
      <c r="E6" s="3"/>
    </row>
    <row r="7" spans="1:6" ht="13.5" thickBot="1" x14ac:dyDescent="0.25">
      <c r="A7" s="447" t="s">
        <v>21</v>
      </c>
      <c r="B7" s="3"/>
      <c r="C7" s="1233" t="s">
        <v>448</v>
      </c>
      <c r="D7" s="1234"/>
      <c r="E7" s="1235"/>
    </row>
    <row r="8" spans="1:6" ht="13.5" thickBot="1" x14ac:dyDescent="0.25">
      <c r="A8" s="448" t="s">
        <v>42</v>
      </c>
      <c r="B8" s="3"/>
      <c r="C8" s="1067" t="s">
        <v>449</v>
      </c>
      <c r="D8" s="1068"/>
      <c r="E8" s="1249"/>
    </row>
    <row r="9" spans="1:6" ht="13.5" thickBot="1" x14ac:dyDescent="0.25">
      <c r="A9" s="448" t="s">
        <v>26</v>
      </c>
      <c r="B9" s="3"/>
      <c r="C9" s="1256" t="s">
        <v>442</v>
      </c>
      <c r="D9" s="1257"/>
      <c r="E9" s="1258"/>
    </row>
    <row r="10" spans="1:6" ht="13.5" thickBot="1" x14ac:dyDescent="0.25">
      <c r="A10" s="449"/>
      <c r="B10" s="3"/>
      <c r="C10" s="3"/>
      <c r="D10" s="3"/>
      <c r="E10" s="3"/>
    </row>
    <row r="11" spans="1:6" ht="13.5" thickBot="1" x14ac:dyDescent="0.25">
      <c r="A11" s="449"/>
      <c r="B11" s="3"/>
      <c r="C11" s="1242" t="s">
        <v>668</v>
      </c>
      <c r="D11" s="1243"/>
      <c r="E11" s="3"/>
    </row>
    <row r="12" spans="1:6" ht="13.5" thickBot="1" x14ac:dyDescent="0.25">
      <c r="A12" s="450" t="s">
        <v>2</v>
      </c>
      <c r="B12" s="3"/>
      <c r="C12" s="1244">
        <v>19.309999999999999</v>
      </c>
      <c r="D12" s="1245"/>
      <c r="E12" s="3"/>
    </row>
    <row r="13" spans="1:6" ht="13.5" thickBot="1" x14ac:dyDescent="0.25">
      <c r="A13" s="447" t="s">
        <v>20</v>
      </c>
      <c r="B13" s="3"/>
      <c r="C13" s="1244">
        <v>4.6340000000000003</v>
      </c>
      <c r="D13" s="1245"/>
      <c r="E13" s="451"/>
    </row>
    <row r="14" spans="1:6" ht="13.5" thickBot="1" x14ac:dyDescent="0.25">
      <c r="A14" s="448" t="s">
        <v>1</v>
      </c>
      <c r="B14" s="3"/>
      <c r="C14" s="1246">
        <v>4.6340000000000003</v>
      </c>
      <c r="D14" s="1247"/>
      <c r="E14" s="3"/>
    </row>
    <row r="15" spans="1:6" ht="13.5" thickBot="1" x14ac:dyDescent="0.25">
      <c r="A15" s="452"/>
      <c r="B15" s="3"/>
      <c r="C15" s="12"/>
      <c r="D15" s="12"/>
      <c r="E15" s="11"/>
    </row>
    <row r="16" spans="1:6" ht="13.5" thickBot="1" x14ac:dyDescent="0.25">
      <c r="A16" s="447" t="s">
        <v>18</v>
      </c>
      <c r="B16" s="11"/>
      <c r="C16" s="767" t="s">
        <v>1058</v>
      </c>
      <c r="D16" s="8"/>
      <c r="E16" s="53"/>
      <c r="F16" s="227"/>
    </row>
    <row r="17" spans="1:6" ht="13.5" thickBot="1" x14ac:dyDescent="0.25">
      <c r="A17" s="448" t="s">
        <v>19</v>
      </c>
      <c r="B17" s="3"/>
      <c r="C17" s="534" t="s">
        <v>1035</v>
      </c>
      <c r="D17" s="535"/>
      <c r="E17" s="500"/>
      <c r="F17" s="227"/>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521"/>
      <c r="B23" s="522">
        <v>642</v>
      </c>
      <c r="C23" s="522" t="s">
        <v>489</v>
      </c>
      <c r="D23" s="523">
        <v>4634.09</v>
      </c>
      <c r="E23" s="524">
        <v>4634.09</v>
      </c>
    </row>
    <row r="24" spans="1:6" ht="13.5" thickBot="1" x14ac:dyDescent="0.25">
      <c r="A24" s="509" t="s">
        <v>11</v>
      </c>
      <c r="B24" s="456"/>
      <c r="C24" s="457"/>
      <c r="D24" s="525">
        <f>D23</f>
        <v>4634.09</v>
      </c>
      <c r="E24" s="707">
        <f>E23</f>
        <v>4634.09</v>
      </c>
    </row>
    <row r="25" spans="1:6" ht="13.5" thickBot="1" x14ac:dyDescent="0.25">
      <c r="A25" s="459" t="s">
        <v>13</v>
      </c>
      <c r="B25" s="460"/>
      <c r="C25" s="460"/>
      <c r="D25" s="461">
        <f>D24</f>
        <v>4634.09</v>
      </c>
      <c r="E25" s="486">
        <f>E24</f>
        <v>4634.09</v>
      </c>
    </row>
    <row r="27" spans="1:6" ht="15.75" x14ac:dyDescent="0.25">
      <c r="A27" s="442" t="s">
        <v>14</v>
      </c>
      <c r="B27" s="443"/>
      <c r="C27" s="443"/>
      <c r="D27" s="443"/>
      <c r="E27" s="443"/>
    </row>
    <row r="28" spans="1:6" x14ac:dyDescent="0.2">
      <c r="A28" s="462"/>
    </row>
    <row r="29" spans="1:6" ht="22.5" x14ac:dyDescent="0.2">
      <c r="A29" s="1259" t="s">
        <v>22</v>
      </c>
      <c r="B29" s="1259"/>
      <c r="C29" s="619" t="s">
        <v>15</v>
      </c>
      <c r="D29" s="618" t="s">
        <v>885</v>
      </c>
      <c r="E29" s="619" t="s">
        <v>886</v>
      </c>
    </row>
    <row r="30" spans="1:6" ht="45.75" customHeight="1" x14ac:dyDescent="0.2">
      <c r="A30" s="807" t="s">
        <v>455</v>
      </c>
      <c r="B30" s="994"/>
      <c r="C30" s="352" t="s">
        <v>456</v>
      </c>
      <c r="D30" s="440">
        <v>200</v>
      </c>
      <c r="E30" s="440">
        <v>184</v>
      </c>
    </row>
    <row r="31" spans="1:6" x14ac:dyDescent="0.2">
      <c r="E31" s="466"/>
    </row>
    <row r="32" spans="1:6" ht="13.5" thickBot="1" x14ac:dyDescent="0.25">
      <c r="A32" s="467" t="s">
        <v>16</v>
      </c>
      <c r="C32" s="466"/>
      <c r="D32" s="466"/>
      <c r="E32" s="466"/>
    </row>
    <row r="33" spans="1:5" ht="68.25" thickBot="1" x14ac:dyDescent="0.25">
      <c r="A33" s="520" t="s">
        <v>17</v>
      </c>
      <c r="B33" s="1239" t="s">
        <v>1059</v>
      </c>
      <c r="C33" s="1240"/>
      <c r="D33" s="1240"/>
      <c r="E33" s="1241"/>
    </row>
    <row r="34" spans="1:5" ht="13.5" thickBot="1" x14ac:dyDescent="0.25"/>
    <row r="35" spans="1:5" ht="60.75" customHeight="1" thickBot="1" x14ac:dyDescent="0.25">
      <c r="A35" s="468" t="s">
        <v>259</v>
      </c>
      <c r="B35" s="1240" t="s">
        <v>1060</v>
      </c>
      <c r="C35" s="1240"/>
      <c r="D35" s="1240"/>
      <c r="E35" s="1241"/>
    </row>
  </sheetData>
  <mergeCells count="14">
    <mergeCell ref="C9:E9"/>
    <mergeCell ref="B33:E33"/>
    <mergeCell ref="B35:E35"/>
    <mergeCell ref="C11:D11"/>
    <mergeCell ref="C12:D12"/>
    <mergeCell ref="C13:D13"/>
    <mergeCell ref="C14:D14"/>
    <mergeCell ref="A29:B29"/>
    <mergeCell ref="A30:B30"/>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00B050"/>
    <pageSetUpPr fitToPage="1"/>
  </sheetPr>
  <dimension ref="A1:I46"/>
  <sheetViews>
    <sheetView topLeftCell="A16" workbookViewId="0">
      <selection activeCell="F35" sqref="F35"/>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73" t="s">
        <v>650</v>
      </c>
      <c r="B5" s="3"/>
      <c r="C5" s="670" t="s">
        <v>276</v>
      </c>
      <c r="D5" s="1095" t="s">
        <v>272</v>
      </c>
      <c r="E5" s="1096"/>
      <c r="F5" s="1097"/>
      <c r="G5" s="7"/>
      <c r="H5" s="7"/>
      <c r="I5" s="7"/>
    </row>
    <row r="6" spans="1:9" ht="13.5" thickBot="1" x14ac:dyDescent="0.25">
      <c r="A6" s="15" t="s">
        <v>27</v>
      </c>
      <c r="B6" s="3"/>
      <c r="C6" s="671" t="s">
        <v>366</v>
      </c>
      <c r="D6" s="1095" t="s">
        <v>367</v>
      </c>
      <c r="E6" s="1096"/>
      <c r="F6" s="1097"/>
      <c r="G6" s="7"/>
      <c r="H6" s="7"/>
      <c r="I6" s="7"/>
    </row>
    <row r="7" spans="1:9" ht="13.5" thickBot="1" x14ac:dyDescent="0.25">
      <c r="A7" s="4"/>
      <c r="B7" s="3"/>
      <c r="C7" s="3"/>
      <c r="D7" s="3"/>
      <c r="E7" s="3"/>
      <c r="F7" s="3"/>
      <c r="G7" s="7"/>
      <c r="H7" s="7"/>
      <c r="I7" s="7"/>
    </row>
    <row r="8" spans="1:9" ht="13.5" thickBot="1" x14ac:dyDescent="0.25">
      <c r="A8" s="284" t="s">
        <v>21</v>
      </c>
      <c r="B8" s="3"/>
      <c r="C8" s="791" t="s">
        <v>277</v>
      </c>
      <c r="D8" s="792"/>
      <c r="E8" s="792"/>
      <c r="F8" s="793"/>
      <c r="G8" s="7"/>
      <c r="H8" s="7"/>
      <c r="I8" s="7"/>
    </row>
    <row r="9" spans="1:9" ht="34.5" thickBot="1" x14ac:dyDescent="0.25">
      <c r="A9" s="281" t="s">
        <v>25</v>
      </c>
      <c r="B9" s="3"/>
      <c r="C9" s="927" t="s">
        <v>275</v>
      </c>
      <c r="D9" s="928"/>
      <c r="E9" s="928"/>
      <c r="F9" s="929"/>
      <c r="G9" s="7"/>
      <c r="H9" s="7"/>
      <c r="I9" s="7"/>
    </row>
    <row r="10" spans="1:9" ht="13.5" thickBot="1" x14ac:dyDescent="0.25">
      <c r="A10" s="281" t="s">
        <v>26</v>
      </c>
      <c r="B10" s="3"/>
      <c r="C10" s="791" t="s">
        <v>278</v>
      </c>
      <c r="D10" s="792"/>
      <c r="E10" s="792"/>
      <c r="F10" s="793"/>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23.25" thickBot="1" x14ac:dyDescent="0.25">
      <c r="A13" s="286" t="s">
        <v>2</v>
      </c>
      <c r="B13" s="3"/>
      <c r="C13" s="1144">
        <v>101.25</v>
      </c>
      <c r="D13" s="793"/>
      <c r="E13" s="3"/>
      <c r="F13" s="3"/>
      <c r="G13" s="7"/>
      <c r="H13" s="7"/>
      <c r="I13" s="7"/>
    </row>
    <row r="14" spans="1:9" ht="23.25" thickBot="1" x14ac:dyDescent="0.25">
      <c r="A14" s="284" t="s">
        <v>279</v>
      </c>
      <c r="B14" s="3"/>
      <c r="C14" s="1144">
        <v>96.921000000000006</v>
      </c>
      <c r="D14" s="793"/>
      <c r="E14" s="3"/>
      <c r="F14" s="3"/>
      <c r="G14" s="7"/>
      <c r="H14" s="7"/>
      <c r="I14" s="7"/>
    </row>
    <row r="15" spans="1:9" ht="13.5" thickBot="1" x14ac:dyDescent="0.25">
      <c r="A15" s="281" t="s">
        <v>1</v>
      </c>
      <c r="B15" s="3"/>
      <c r="C15" s="1151">
        <v>79.466999999999999</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1010</v>
      </c>
      <c r="D17" s="792"/>
      <c r="E17" s="792"/>
      <c r="F17" s="793"/>
      <c r="G17" s="7"/>
      <c r="H17" s="7"/>
      <c r="I17" s="7"/>
    </row>
    <row r="18" spans="1:9" ht="13.5" thickBot="1" x14ac:dyDescent="0.25">
      <c r="A18" s="281" t="s">
        <v>19</v>
      </c>
      <c r="B18" s="3"/>
      <c r="C18" s="791" t="s">
        <v>1011</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38050</v>
      </c>
      <c r="F23" s="130">
        <v>36543.56</v>
      </c>
      <c r="G23" s="358"/>
      <c r="H23" s="358"/>
      <c r="I23" s="358"/>
    </row>
    <row r="24" spans="1:9" x14ac:dyDescent="0.2">
      <c r="A24" s="136"/>
      <c r="B24" s="88">
        <v>620</v>
      </c>
      <c r="C24" s="87"/>
      <c r="D24" s="88" t="s">
        <v>57</v>
      </c>
      <c r="E24" s="130">
        <v>14060</v>
      </c>
      <c r="F24" s="130">
        <v>11963.88</v>
      </c>
      <c r="G24" s="358"/>
      <c r="H24" s="358"/>
      <c r="I24" s="358"/>
    </row>
    <row r="25" spans="1:9" x14ac:dyDescent="0.2">
      <c r="A25" s="237"/>
      <c r="B25" s="176">
        <v>630</v>
      </c>
      <c r="C25" s="176"/>
      <c r="D25" s="176" t="s">
        <v>55</v>
      </c>
      <c r="E25" s="179">
        <v>42761.599999999999</v>
      </c>
      <c r="F25" s="179">
        <v>30569.02</v>
      </c>
      <c r="G25" s="357"/>
      <c r="H25" s="359"/>
      <c r="I25" s="359"/>
    </row>
    <row r="26" spans="1:9" ht="13.5" thickBot="1" x14ac:dyDescent="0.25">
      <c r="A26" s="250"/>
      <c r="B26" s="263">
        <v>640</v>
      </c>
      <c r="C26" s="263"/>
      <c r="D26" s="263" t="s">
        <v>66</v>
      </c>
      <c r="E26" s="264">
        <v>2050</v>
      </c>
      <c r="F26" s="264">
        <v>391.08</v>
      </c>
      <c r="G26" s="360"/>
      <c r="H26" s="361"/>
      <c r="I26" s="361"/>
    </row>
    <row r="27" spans="1:9" ht="13.5" thickBot="1" x14ac:dyDescent="0.25">
      <c r="A27" s="23" t="s">
        <v>11</v>
      </c>
      <c r="B27" s="24"/>
      <c r="C27" s="24"/>
      <c r="D27" s="24"/>
      <c r="E27" s="60">
        <f>SUM(E23:E26)</f>
        <v>96921.600000000006</v>
      </c>
      <c r="F27" s="61">
        <f>SUM(F23:F26)</f>
        <v>79467.539999999994</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96921.600000000006</v>
      </c>
      <c r="F30" s="58">
        <f>F29+F27</f>
        <v>79467.539999999994</v>
      </c>
      <c r="G30" s="357"/>
      <c r="H30" s="362"/>
      <c r="I30" s="362"/>
    </row>
    <row r="31" spans="1:9" x14ac:dyDescent="0.2">
      <c r="A31" s="381" t="s">
        <v>249</v>
      </c>
      <c r="B31" s="1069" t="s">
        <v>6</v>
      </c>
      <c r="C31" s="1069"/>
      <c r="D31" s="382" t="s">
        <v>250</v>
      </c>
      <c r="E31" s="382" t="s">
        <v>9</v>
      </c>
      <c r="F31" s="383" t="s">
        <v>10</v>
      </c>
      <c r="G31" s="357"/>
      <c r="H31" s="362"/>
      <c r="I31" s="362"/>
    </row>
    <row r="32" spans="1:9" x14ac:dyDescent="0.2">
      <c r="A32" s="429"/>
      <c r="B32" s="1070">
        <v>223</v>
      </c>
      <c r="C32" s="1071"/>
      <c r="D32" s="22" t="s">
        <v>1013</v>
      </c>
      <c r="E32" s="55">
        <v>26000</v>
      </c>
      <c r="F32" s="385">
        <v>16983.71</v>
      </c>
      <c r="G32" s="357"/>
      <c r="H32" s="362"/>
      <c r="I32" s="362"/>
    </row>
    <row r="33" spans="1:9" x14ac:dyDescent="0.2">
      <c r="A33" s="384"/>
      <c r="B33" s="1070"/>
      <c r="C33" s="1071"/>
      <c r="D33" s="22" t="s">
        <v>1012</v>
      </c>
      <c r="E33" s="55">
        <v>5020</v>
      </c>
      <c r="F33" s="385">
        <v>1684.6</v>
      </c>
      <c r="G33" s="357"/>
      <c r="H33" s="362"/>
      <c r="I33" s="362"/>
    </row>
    <row r="34" spans="1:9" ht="13.5" thickBot="1" x14ac:dyDescent="0.25">
      <c r="A34" s="33" t="s">
        <v>251</v>
      </c>
      <c r="B34" s="31"/>
      <c r="C34" s="31"/>
      <c r="D34" s="31"/>
      <c r="E34" s="356">
        <f>E33+E32</f>
        <v>31020</v>
      </c>
      <c r="F34" s="354">
        <f>F33+F32</f>
        <v>18668.309999999998</v>
      </c>
      <c r="G34" s="357"/>
      <c r="H34" s="362"/>
      <c r="I34" s="362"/>
    </row>
    <row r="35" spans="1:9" x14ac:dyDescent="0.2">
      <c r="A35" s="650"/>
      <c r="B35" s="651"/>
      <c r="C35" s="651"/>
      <c r="D35" s="651"/>
      <c r="E35" s="652"/>
      <c r="F35" s="652"/>
      <c r="G35" s="372"/>
      <c r="H35" s="372"/>
      <c r="I35" s="372"/>
    </row>
    <row r="36" spans="1:9" ht="15.75" x14ac:dyDescent="0.25">
      <c r="A36" s="13" t="s">
        <v>14</v>
      </c>
      <c r="B36" s="283"/>
      <c r="C36" s="14"/>
      <c r="D36" s="14"/>
      <c r="E36" s="14"/>
      <c r="F36" s="14"/>
      <c r="G36" s="366"/>
      <c r="H36" s="367"/>
      <c r="I36" s="366"/>
    </row>
    <row r="37" spans="1:9" x14ac:dyDescent="0.2">
      <c r="A37" s="1"/>
      <c r="B37" s="47"/>
      <c r="G37" s="364"/>
      <c r="H37" s="365"/>
      <c r="I37" s="11"/>
    </row>
    <row r="38" spans="1:9" ht="37.5" customHeight="1" x14ac:dyDescent="0.2">
      <c r="A38" s="825" t="s">
        <v>22</v>
      </c>
      <c r="B38" s="825"/>
      <c r="C38" s="825"/>
      <c r="D38" s="175" t="s">
        <v>15</v>
      </c>
      <c r="E38" s="175" t="s">
        <v>878</v>
      </c>
      <c r="F38" s="175" t="s">
        <v>972</v>
      </c>
      <c r="G38" s="369"/>
      <c r="H38" s="370"/>
      <c r="I38" s="371"/>
    </row>
    <row r="39" spans="1:9" ht="33.75" x14ac:dyDescent="0.2">
      <c r="A39" s="1260" t="s">
        <v>502</v>
      </c>
      <c r="B39" s="1261"/>
      <c r="C39" s="1262"/>
      <c r="D39" s="45" t="s">
        <v>501</v>
      </c>
      <c r="E39" s="44">
        <v>157</v>
      </c>
      <c r="F39" s="44">
        <v>152</v>
      </c>
      <c r="G39" s="373" t="s">
        <v>280</v>
      </c>
      <c r="H39" s="373"/>
      <c r="I39" s="357"/>
    </row>
    <row r="40" spans="1:9" ht="22.5" x14ac:dyDescent="0.2">
      <c r="A40" s="1260" t="s">
        <v>735</v>
      </c>
      <c r="B40" s="1261"/>
      <c r="C40" s="1262"/>
      <c r="D40" s="45" t="s">
        <v>736</v>
      </c>
      <c r="E40" s="375">
        <v>23</v>
      </c>
      <c r="F40" s="375">
        <v>23</v>
      </c>
      <c r="G40" s="374"/>
      <c r="H40" s="374"/>
      <c r="I40" s="374"/>
    </row>
    <row r="41" spans="1:9" ht="22.5" x14ac:dyDescent="0.2">
      <c r="A41" s="1263"/>
      <c r="B41" s="1264"/>
      <c r="C41" s="1265"/>
      <c r="D41" s="45" t="s">
        <v>737</v>
      </c>
      <c r="E41" s="375">
        <v>3</v>
      </c>
      <c r="F41" s="375"/>
      <c r="G41" s="11"/>
      <c r="H41" s="11"/>
      <c r="I41" s="11"/>
    </row>
    <row r="42" spans="1:9" x14ac:dyDescent="0.2">
      <c r="D42" s="668"/>
      <c r="E42" s="368"/>
      <c r="F42" s="368"/>
      <c r="G42" s="374"/>
      <c r="H42" s="374"/>
      <c r="I42" s="374"/>
    </row>
    <row r="43" spans="1:9" ht="13.5" thickBot="1" x14ac:dyDescent="0.25">
      <c r="A43" s="6" t="s">
        <v>16</v>
      </c>
      <c r="D43" s="668"/>
      <c r="E43" s="6"/>
    </row>
    <row r="44" spans="1:9" ht="69" thickBot="1" x14ac:dyDescent="0.25">
      <c r="A44" s="376" t="s">
        <v>17</v>
      </c>
      <c r="B44" s="1066" t="s">
        <v>1014</v>
      </c>
      <c r="C44" s="820"/>
      <c r="D44" s="820"/>
      <c r="E44" s="820"/>
      <c r="F44" s="821"/>
    </row>
    <row r="45" spans="1:9" ht="13.5" thickBot="1" x14ac:dyDescent="0.25"/>
    <row r="46" spans="1:9" ht="24.75" thickBot="1" x14ac:dyDescent="0.25">
      <c r="A46" s="243" t="s">
        <v>259</v>
      </c>
      <c r="B46" s="1066" t="s">
        <v>734</v>
      </c>
      <c r="C46" s="820"/>
      <c r="D46" s="820"/>
      <c r="E46" s="820"/>
      <c r="F46" s="821"/>
    </row>
  </sheetData>
  <mergeCells count="21">
    <mergeCell ref="C10:F10"/>
    <mergeCell ref="C9:F9"/>
    <mergeCell ref="D3:F3"/>
    <mergeCell ref="D4:F4"/>
    <mergeCell ref="D5:F5"/>
    <mergeCell ref="D6:F6"/>
    <mergeCell ref="C8:F8"/>
    <mergeCell ref="C12:D12"/>
    <mergeCell ref="C13:D13"/>
    <mergeCell ref="C14:D14"/>
    <mergeCell ref="B44:F44"/>
    <mergeCell ref="B31:C31"/>
    <mergeCell ref="B32:C32"/>
    <mergeCell ref="B33:C33"/>
    <mergeCell ref="C17:F17"/>
    <mergeCell ref="C15:D15"/>
    <mergeCell ref="B46:F46"/>
    <mergeCell ref="C18:F18"/>
    <mergeCell ref="A38:C38"/>
    <mergeCell ref="A39:C39"/>
    <mergeCell ref="A40:C41"/>
  </mergeCells>
  <pageMargins left="0.7" right="0.7" top="0.75" bottom="0.75" header="0.3" footer="0.3"/>
  <pageSetup paperSize="9" scale="81" fitToHeight="0" orientation="portrait" verticalDpi="0" r:id="rId1"/>
  <legacyDrawing r:id="rId2"/>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00B050"/>
    <pageSetUpPr fitToPage="1"/>
  </sheetPr>
  <dimension ref="A1:I46"/>
  <sheetViews>
    <sheetView topLeftCell="A10" workbookViewId="0">
      <selection activeCell="F35" sqref="F35"/>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73" t="s">
        <v>650</v>
      </c>
      <c r="B5" s="3"/>
      <c r="C5" s="670" t="s">
        <v>276</v>
      </c>
      <c r="D5" s="1266" t="s">
        <v>272</v>
      </c>
      <c r="E5" s="1267"/>
      <c r="F5" s="1268"/>
      <c r="G5" s="7"/>
      <c r="H5" s="7"/>
      <c r="I5" s="7"/>
    </row>
    <row r="6" spans="1:9" ht="13.5" thickBot="1" x14ac:dyDescent="0.25">
      <c r="A6" s="15" t="s">
        <v>27</v>
      </c>
      <c r="B6" s="3"/>
      <c r="C6" s="671" t="s">
        <v>376</v>
      </c>
      <c r="D6" s="1095" t="s">
        <v>377</v>
      </c>
      <c r="E6" s="1096"/>
      <c r="F6" s="1097"/>
      <c r="G6" s="7"/>
      <c r="H6" s="7"/>
      <c r="I6" s="7"/>
    </row>
    <row r="7" spans="1:9" ht="13.5" thickBot="1" x14ac:dyDescent="0.25">
      <c r="A7" s="4"/>
      <c r="B7" s="3"/>
      <c r="C7" s="3"/>
      <c r="D7" s="3"/>
      <c r="E7" s="3"/>
      <c r="F7" s="3"/>
      <c r="G7" s="7"/>
      <c r="H7" s="7"/>
      <c r="I7" s="7"/>
    </row>
    <row r="8" spans="1:9" ht="13.5" thickBot="1" x14ac:dyDescent="0.25">
      <c r="A8" s="284" t="s">
        <v>21</v>
      </c>
      <c r="B8" s="3"/>
      <c r="C8" s="791" t="s">
        <v>378</v>
      </c>
      <c r="D8" s="792"/>
      <c r="E8" s="792"/>
      <c r="F8" s="793"/>
      <c r="G8" s="7"/>
      <c r="H8" s="7"/>
      <c r="I8" s="7"/>
    </row>
    <row r="9" spans="1:9" ht="34.5" thickBot="1" x14ac:dyDescent="0.25">
      <c r="A9" s="281" t="s">
        <v>25</v>
      </c>
      <c r="B9" s="3"/>
      <c r="C9" s="927" t="s">
        <v>275</v>
      </c>
      <c r="D9" s="928"/>
      <c r="E9" s="928"/>
      <c r="F9" s="929"/>
      <c r="G9" s="7"/>
      <c r="H9" s="7"/>
      <c r="I9" s="7"/>
    </row>
    <row r="10" spans="1:9" ht="13.5" thickBot="1" x14ac:dyDescent="0.25">
      <c r="A10" s="281" t="s">
        <v>26</v>
      </c>
      <c r="B10" s="3"/>
      <c r="C10" s="791" t="s">
        <v>379</v>
      </c>
      <c r="D10" s="792"/>
      <c r="E10" s="792"/>
      <c r="F10" s="793"/>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5.75" customHeight="1" thickBot="1" x14ac:dyDescent="0.25">
      <c r="A13" s="286" t="s">
        <v>2</v>
      </c>
      <c r="B13" s="3"/>
      <c r="C13" s="1144">
        <v>108.55</v>
      </c>
      <c r="D13" s="793"/>
      <c r="E13" s="3"/>
      <c r="F13" s="3"/>
      <c r="G13" s="7"/>
      <c r="H13" s="7"/>
      <c r="I13" s="7"/>
    </row>
    <row r="14" spans="1:9" ht="15" customHeight="1" thickBot="1" x14ac:dyDescent="0.25">
      <c r="A14" s="284" t="s">
        <v>279</v>
      </c>
      <c r="B14" s="3"/>
      <c r="C14" s="1144">
        <v>106.32</v>
      </c>
      <c r="D14" s="793"/>
      <c r="E14" s="3"/>
      <c r="F14" s="3"/>
      <c r="G14" s="7"/>
      <c r="H14" s="7"/>
      <c r="I14" s="7"/>
    </row>
    <row r="15" spans="1:9" ht="13.5" thickBot="1" x14ac:dyDescent="0.25">
      <c r="A15" s="281" t="s">
        <v>1</v>
      </c>
      <c r="B15" s="3"/>
      <c r="C15" s="1151">
        <v>92.132999999999996</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991</v>
      </c>
      <c r="D17" s="792"/>
      <c r="E17" s="792"/>
      <c r="F17" s="793"/>
      <c r="G17" s="7"/>
      <c r="H17" s="7"/>
      <c r="I17" s="7"/>
    </row>
    <row r="18" spans="1:9" ht="13.5" thickBot="1" x14ac:dyDescent="0.25">
      <c r="A18" s="281" t="s">
        <v>19</v>
      </c>
      <c r="B18" s="3"/>
      <c r="C18" s="791" t="s">
        <v>984</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39230</v>
      </c>
      <c r="F23" s="130">
        <v>41296.870000000003</v>
      </c>
      <c r="G23" s="358"/>
      <c r="H23" s="358"/>
      <c r="I23" s="358"/>
    </row>
    <row r="24" spans="1:9" x14ac:dyDescent="0.2">
      <c r="A24" s="136"/>
      <c r="B24" s="88">
        <v>620</v>
      </c>
      <c r="C24" s="87"/>
      <c r="D24" s="88" t="s">
        <v>57</v>
      </c>
      <c r="E24" s="130">
        <v>14190</v>
      </c>
      <c r="F24" s="130">
        <v>14107.6</v>
      </c>
      <c r="G24" s="358"/>
      <c r="H24" s="358"/>
      <c r="I24" s="358"/>
    </row>
    <row r="25" spans="1:9" x14ac:dyDescent="0.2">
      <c r="A25" s="237"/>
      <c r="B25" s="176">
        <v>630</v>
      </c>
      <c r="C25" s="176"/>
      <c r="D25" s="176" t="s">
        <v>55</v>
      </c>
      <c r="E25" s="179">
        <v>52500</v>
      </c>
      <c r="F25" s="179">
        <v>36728.97</v>
      </c>
      <c r="G25" s="357"/>
      <c r="H25" s="359"/>
      <c r="I25" s="359"/>
    </row>
    <row r="26" spans="1:9" ht="13.5" thickBot="1" x14ac:dyDescent="0.25">
      <c r="A26" s="250"/>
      <c r="B26" s="263">
        <v>640</v>
      </c>
      <c r="C26" s="263"/>
      <c r="D26" s="263" t="s">
        <v>66</v>
      </c>
      <c r="E26" s="264">
        <v>400</v>
      </c>
      <c r="F26" s="264">
        <v>0</v>
      </c>
      <c r="G26" s="360"/>
      <c r="H26" s="361"/>
      <c r="I26" s="361"/>
    </row>
    <row r="27" spans="1:9" ht="13.5" thickBot="1" x14ac:dyDescent="0.25">
      <c r="A27" s="23" t="s">
        <v>11</v>
      </c>
      <c r="B27" s="24"/>
      <c r="C27" s="24"/>
      <c r="D27" s="24"/>
      <c r="E27" s="60">
        <f>SUM(E23:E26)</f>
        <v>106320</v>
      </c>
      <c r="F27" s="61">
        <f>SUM(F23:F26)</f>
        <v>92133.440000000002</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378" t="s">
        <v>13</v>
      </c>
      <c r="B30" s="379"/>
      <c r="C30" s="379"/>
      <c r="D30" s="379"/>
      <c r="E30" s="380">
        <f>E29+E27</f>
        <v>106320</v>
      </c>
      <c r="F30" s="380">
        <f>F29+F27</f>
        <v>92133.440000000002</v>
      </c>
      <c r="G30" s="357"/>
      <c r="H30" s="362"/>
      <c r="I30" s="362"/>
    </row>
    <row r="31" spans="1:9" x14ac:dyDescent="0.2">
      <c r="A31" s="381" t="s">
        <v>249</v>
      </c>
      <c r="B31" s="1069" t="s">
        <v>6</v>
      </c>
      <c r="C31" s="1069"/>
      <c r="D31" s="382" t="s">
        <v>250</v>
      </c>
      <c r="E31" s="382" t="s">
        <v>9</v>
      </c>
      <c r="F31" s="383" t="s">
        <v>10</v>
      </c>
      <c r="G31" s="357"/>
      <c r="H31" s="362"/>
      <c r="I31" s="362"/>
    </row>
    <row r="32" spans="1:9" x14ac:dyDescent="0.2">
      <c r="A32" s="429"/>
      <c r="B32" s="1070">
        <v>223</v>
      </c>
      <c r="C32" s="1071"/>
      <c r="D32" s="22" t="s">
        <v>910</v>
      </c>
      <c r="E32" s="55">
        <v>38000</v>
      </c>
      <c r="F32" s="385">
        <v>6295.14</v>
      </c>
      <c r="G32" s="357"/>
      <c r="H32" s="362"/>
      <c r="I32" s="362"/>
    </row>
    <row r="33" spans="1:9" x14ac:dyDescent="0.2">
      <c r="A33" s="384"/>
      <c r="B33" s="1070"/>
      <c r="C33" s="1071"/>
      <c r="D33" s="22"/>
      <c r="E33" s="55"/>
      <c r="F33" s="385"/>
      <c r="G33" s="357"/>
      <c r="H33" s="362"/>
      <c r="I33" s="362"/>
    </row>
    <row r="34" spans="1:9" ht="13.5" thickBot="1" x14ac:dyDescent="0.25">
      <c r="A34" s="33" t="s">
        <v>251</v>
      </c>
      <c r="B34" s="31"/>
      <c r="C34" s="31"/>
      <c r="D34" s="31"/>
      <c r="E34" s="356">
        <f>E33+E32</f>
        <v>38000</v>
      </c>
      <c r="F34" s="354">
        <f>F33+F32</f>
        <v>6295.14</v>
      </c>
      <c r="G34" s="357"/>
      <c r="H34" s="362"/>
      <c r="I34" s="362"/>
    </row>
    <row r="35" spans="1:9" x14ac:dyDescent="0.2">
      <c r="E35" s="357"/>
      <c r="F35" s="357"/>
      <c r="G35" s="357"/>
      <c r="H35" s="362"/>
      <c r="I35" s="362"/>
    </row>
    <row r="36" spans="1:9" ht="15.75" x14ac:dyDescent="0.25">
      <c r="A36" s="13" t="s">
        <v>14</v>
      </c>
      <c r="B36" s="283"/>
      <c r="C36" s="14"/>
      <c r="D36" s="14"/>
      <c r="E36" s="14"/>
      <c r="F36" s="14"/>
      <c r="G36" s="372"/>
      <c r="H36" s="372"/>
      <c r="I36" s="372"/>
    </row>
    <row r="37" spans="1:9" x14ac:dyDescent="0.2">
      <c r="A37" s="1"/>
      <c r="B37" s="47"/>
      <c r="G37" s="11"/>
      <c r="H37" s="11"/>
      <c r="I37" s="11"/>
    </row>
    <row r="38" spans="1:9" ht="27" customHeight="1" x14ac:dyDescent="0.2">
      <c r="A38" s="721" t="s">
        <v>22</v>
      </c>
      <c r="B38" s="1117" t="s">
        <v>15</v>
      </c>
      <c r="C38" s="1205"/>
      <c r="D38" s="1118"/>
      <c r="E38" s="175" t="s">
        <v>878</v>
      </c>
      <c r="F38" s="175" t="s">
        <v>972</v>
      </c>
      <c r="G38" s="358"/>
      <c r="H38" s="358"/>
      <c r="I38" s="363"/>
    </row>
    <row r="39" spans="1:9" ht="25.5" customHeight="1" x14ac:dyDescent="0.2">
      <c r="A39" s="914" t="s">
        <v>274</v>
      </c>
      <c r="B39" s="1269" t="s">
        <v>845</v>
      </c>
      <c r="C39" s="1270"/>
      <c r="D39" s="1271"/>
      <c r="E39" s="258" t="s">
        <v>911</v>
      </c>
      <c r="F39" s="44">
        <v>154</v>
      </c>
      <c r="G39" s="366"/>
      <c r="H39" s="367"/>
      <c r="I39" s="366"/>
    </row>
    <row r="40" spans="1:9" ht="24" customHeight="1" x14ac:dyDescent="0.2">
      <c r="A40" s="915"/>
      <c r="B40" s="1269" t="s">
        <v>846</v>
      </c>
      <c r="C40" s="1270"/>
      <c r="D40" s="1271"/>
      <c r="E40" s="258" t="s">
        <v>912</v>
      </c>
      <c r="F40" s="44">
        <v>25</v>
      </c>
      <c r="G40" s="366"/>
      <c r="H40" s="367"/>
      <c r="I40" s="366"/>
    </row>
    <row r="41" spans="1:9" ht="21.75" customHeight="1" x14ac:dyDescent="0.2">
      <c r="A41" s="583" t="s">
        <v>380</v>
      </c>
      <c r="B41" s="1269" t="s">
        <v>792</v>
      </c>
      <c r="C41" s="1270"/>
      <c r="D41" s="1271"/>
      <c r="E41" s="258" t="s">
        <v>123</v>
      </c>
      <c r="F41" s="44">
        <v>4</v>
      </c>
      <c r="G41" s="366"/>
      <c r="H41" s="367"/>
      <c r="I41" s="366"/>
    </row>
    <row r="42" spans="1:9" ht="12.75" customHeight="1" x14ac:dyDescent="0.2">
      <c r="E42" s="368"/>
      <c r="F42" s="368"/>
      <c r="G42" s="369"/>
      <c r="H42" s="370"/>
      <c r="I42" s="371"/>
    </row>
    <row r="43" spans="1:9" ht="13.5" thickBot="1" x14ac:dyDescent="0.25">
      <c r="A43" s="6" t="s">
        <v>16</v>
      </c>
      <c r="E43" s="6"/>
      <c r="G43" s="373" t="s">
        <v>280</v>
      </c>
      <c r="H43" s="373"/>
      <c r="I43" s="357"/>
    </row>
    <row r="44" spans="1:9" ht="108.75" customHeight="1" thickBot="1" x14ac:dyDescent="0.25">
      <c r="A44" s="376" t="s">
        <v>17</v>
      </c>
      <c r="B44" s="1066" t="s">
        <v>992</v>
      </c>
      <c r="C44" s="820"/>
      <c r="D44" s="820"/>
      <c r="E44" s="820"/>
      <c r="F44" s="821"/>
      <c r="G44" s="374"/>
      <c r="H44" s="374"/>
      <c r="I44" s="374"/>
    </row>
    <row r="45" spans="1:9" ht="13.5" thickBot="1" x14ac:dyDescent="0.25">
      <c r="G45" s="11"/>
      <c r="H45" s="11"/>
      <c r="I45" s="11"/>
    </row>
    <row r="46" spans="1:9" ht="41.25" customHeight="1" thickBot="1" x14ac:dyDescent="0.25">
      <c r="A46" s="243" t="s">
        <v>259</v>
      </c>
      <c r="B46" s="1066" t="s">
        <v>993</v>
      </c>
      <c r="C46" s="820"/>
      <c r="D46" s="820"/>
      <c r="E46" s="820"/>
      <c r="F46" s="821"/>
      <c r="G46" s="374"/>
      <c r="H46" s="374"/>
      <c r="I46" s="374"/>
    </row>
  </sheetData>
  <mergeCells count="23">
    <mergeCell ref="B46:F46"/>
    <mergeCell ref="B31:C31"/>
    <mergeCell ref="B33:C33"/>
    <mergeCell ref="A39:A40"/>
    <mergeCell ref="B38:D38"/>
    <mergeCell ref="B39:D39"/>
    <mergeCell ref="B40:D40"/>
    <mergeCell ref="C9:F9"/>
    <mergeCell ref="C18:F18"/>
    <mergeCell ref="B44:F44"/>
    <mergeCell ref="B41:D41"/>
    <mergeCell ref="C10:F10"/>
    <mergeCell ref="C12:D12"/>
    <mergeCell ref="C13:D13"/>
    <mergeCell ref="C14:D14"/>
    <mergeCell ref="C15:D15"/>
    <mergeCell ref="C17:F17"/>
    <mergeCell ref="B32:C32"/>
    <mergeCell ref="D3:F3"/>
    <mergeCell ref="D4:F4"/>
    <mergeCell ref="D5:F5"/>
    <mergeCell ref="D6:F6"/>
    <mergeCell ref="C8:F8"/>
  </mergeCells>
  <pageMargins left="0.7" right="0.7" top="0.75" bottom="0.75" header="0.3" footer="0.3"/>
  <pageSetup paperSize="9" scale="81" fitToHeight="0"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H103"/>
  <sheetViews>
    <sheetView showGridLines="0" topLeftCell="A52" zoomScale="90" zoomScaleNormal="90" workbookViewId="0">
      <selection activeCell="F35" sqref="F3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650</v>
      </c>
      <c r="B5" s="3"/>
      <c r="C5" s="42" t="s">
        <v>511</v>
      </c>
      <c r="D5" s="36" t="s">
        <v>207</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91" t="s">
        <v>48</v>
      </c>
      <c r="D8" s="792"/>
      <c r="E8" s="792"/>
      <c r="F8" s="793"/>
    </row>
    <row r="9" spans="1:8" ht="13.5" thickBot="1" x14ac:dyDescent="0.25">
      <c r="A9" s="16" t="s">
        <v>26</v>
      </c>
      <c r="B9" s="3"/>
      <c r="C9" s="791" t="s">
        <v>209</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74.896000000000001</v>
      </c>
      <c r="D12" s="797"/>
      <c r="E12" s="3"/>
      <c r="F12" s="3"/>
    </row>
    <row r="13" spans="1:8" ht="13.5" thickBot="1" x14ac:dyDescent="0.25">
      <c r="A13" s="15" t="s">
        <v>20</v>
      </c>
      <c r="B13" s="3"/>
      <c r="C13" s="796">
        <v>54.396000000000001</v>
      </c>
      <c r="D13" s="797"/>
      <c r="E13" s="3"/>
      <c r="F13" s="3"/>
    </row>
    <row r="14" spans="1:8" ht="13.5" thickBot="1" x14ac:dyDescent="0.25">
      <c r="A14" s="16" t="s">
        <v>1</v>
      </c>
      <c r="B14" s="3"/>
      <c r="C14" s="796">
        <v>7.7560000000000002</v>
      </c>
      <c r="D14" s="797"/>
      <c r="E14" s="3"/>
      <c r="F14" s="3"/>
    </row>
    <row r="15" spans="1:8" ht="3" customHeight="1" thickBot="1" x14ac:dyDescent="0.25">
      <c r="A15" s="10"/>
      <c r="B15" s="3"/>
      <c r="C15" s="12"/>
      <c r="D15" s="12"/>
      <c r="E15" s="11"/>
      <c r="F15" s="11"/>
    </row>
    <row r="16" spans="1:8" ht="13.5" thickBot="1" x14ac:dyDescent="0.25">
      <c r="A16" s="15" t="s">
        <v>18</v>
      </c>
      <c r="B16" s="11"/>
      <c r="C16" s="791" t="s">
        <v>1089</v>
      </c>
      <c r="D16" s="792"/>
      <c r="E16" s="792"/>
      <c r="F16" s="793"/>
    </row>
    <row r="17" spans="1:8" ht="13.5" thickBot="1" x14ac:dyDescent="0.25">
      <c r="A17" s="16" t="s">
        <v>19</v>
      </c>
      <c r="B17" s="3"/>
      <c r="C17" s="791" t="s">
        <v>1084</v>
      </c>
      <c r="D17" s="792"/>
      <c r="E17" s="792"/>
      <c r="F17" s="793"/>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v>0</v>
      </c>
      <c r="F22" s="55">
        <v>0</v>
      </c>
    </row>
    <row r="23" spans="1:8" ht="13.5" thickBot="1" x14ac:dyDescent="0.25">
      <c r="A23" s="23" t="s">
        <v>11</v>
      </c>
      <c r="B23" s="24"/>
      <c r="C23" s="24"/>
      <c r="D23" s="24"/>
      <c r="E23" s="61">
        <f>SUM(E22:E22)</f>
        <v>0</v>
      </c>
      <c r="F23" s="61">
        <f>SUM(F22:F22)</f>
        <v>0</v>
      </c>
    </row>
    <row r="24" spans="1:8" x14ac:dyDescent="0.2">
      <c r="A24" s="249"/>
      <c r="B24" s="239">
        <v>711</v>
      </c>
      <c r="C24" s="239"/>
      <c r="D24" s="239" t="s">
        <v>923</v>
      </c>
      <c r="E24" s="254">
        <v>900</v>
      </c>
      <c r="F24" s="254">
        <v>4936.57</v>
      </c>
    </row>
    <row r="25" spans="1:8" x14ac:dyDescent="0.2">
      <c r="A25" s="30"/>
      <c r="B25" s="22">
        <v>716</v>
      </c>
      <c r="C25" s="22"/>
      <c r="D25" s="22" t="s">
        <v>244</v>
      </c>
      <c r="E25" s="55">
        <v>53496</v>
      </c>
      <c r="F25" s="55">
        <v>2820</v>
      </c>
    </row>
    <row r="26" spans="1:8" ht="13.5" thickBot="1" x14ac:dyDescent="0.25">
      <c r="A26" s="250"/>
      <c r="B26" s="237">
        <v>717</v>
      </c>
      <c r="C26" s="237"/>
      <c r="D26" s="237" t="s">
        <v>869</v>
      </c>
      <c r="E26" s="236">
        <v>0</v>
      </c>
      <c r="F26" s="236">
        <v>0</v>
      </c>
    </row>
    <row r="27" spans="1:8" ht="13.5" thickBot="1" x14ac:dyDescent="0.25">
      <c r="A27" s="23" t="s">
        <v>12</v>
      </c>
      <c r="B27" s="251"/>
      <c r="C27" s="24"/>
      <c r="D27" s="24"/>
      <c r="E27" s="60">
        <f>SUM(E24:E26)</f>
        <v>54396</v>
      </c>
      <c r="F27" s="60">
        <f>SUM(F24:F26)</f>
        <v>7756.57</v>
      </c>
    </row>
    <row r="28" spans="1:8" ht="13.5" thickBot="1" x14ac:dyDescent="0.25">
      <c r="A28" s="26" t="s">
        <v>13</v>
      </c>
      <c r="B28" s="24"/>
      <c r="C28" s="24"/>
      <c r="D28" s="24"/>
      <c r="E28" s="58">
        <f>E27+E23</f>
        <v>54396</v>
      </c>
      <c r="F28" s="58">
        <f>F27+F23</f>
        <v>7756.57</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25" t="s">
        <v>22</v>
      </c>
      <c r="B33" s="825"/>
      <c r="C33" s="825"/>
      <c r="D33" s="174" t="s">
        <v>15</v>
      </c>
      <c r="E33" s="175" t="s">
        <v>878</v>
      </c>
      <c r="F33" s="29" t="s">
        <v>972</v>
      </c>
    </row>
    <row r="34" spans="1:8" ht="41.25" customHeight="1" x14ac:dyDescent="0.2">
      <c r="A34" s="877" t="s">
        <v>210</v>
      </c>
      <c r="B34" s="878"/>
      <c r="C34" s="879"/>
      <c r="D34" s="45" t="s">
        <v>211</v>
      </c>
      <c r="E34" s="390" t="s">
        <v>214</v>
      </c>
      <c r="F34" s="390" t="s">
        <v>1105</v>
      </c>
    </row>
    <row r="35" spans="1:8" ht="39.75" customHeight="1" x14ac:dyDescent="0.2">
      <c r="A35" s="880"/>
      <c r="B35" s="881"/>
      <c r="C35" s="882"/>
      <c r="D35" s="45" t="s">
        <v>212</v>
      </c>
      <c r="E35" s="390" t="s">
        <v>169</v>
      </c>
      <c r="F35" s="390" t="s">
        <v>1106</v>
      </c>
    </row>
    <row r="36" spans="1:8" ht="33.75" customHeight="1" x14ac:dyDescent="0.2">
      <c r="A36" s="883"/>
      <c r="B36" s="884"/>
      <c r="C36" s="885"/>
      <c r="D36" s="206" t="s">
        <v>213</v>
      </c>
      <c r="E36" s="390" t="s">
        <v>170</v>
      </c>
      <c r="F36" s="390" t="s">
        <v>1107</v>
      </c>
    </row>
    <row r="37" spans="1:8" ht="45" x14ac:dyDescent="0.2">
      <c r="A37" s="891" t="s">
        <v>215</v>
      </c>
      <c r="B37" s="892"/>
      <c r="C37" s="893"/>
      <c r="D37" s="45" t="s">
        <v>216</v>
      </c>
      <c r="E37" s="390" t="s">
        <v>925</v>
      </c>
      <c r="F37" s="391" t="s">
        <v>1108</v>
      </c>
    </row>
    <row r="38" spans="1:8" ht="45.75" customHeight="1" x14ac:dyDescent="0.2">
      <c r="A38" s="815" t="s">
        <v>217</v>
      </c>
      <c r="B38" s="816"/>
      <c r="C38" s="817"/>
      <c r="D38" s="45" t="s">
        <v>218</v>
      </c>
      <c r="E38" s="392" t="s">
        <v>766</v>
      </c>
      <c r="F38" s="375" t="s">
        <v>1109</v>
      </c>
    </row>
    <row r="39" spans="1:8" ht="56.25" x14ac:dyDescent="0.2">
      <c r="A39" s="815" t="s">
        <v>217</v>
      </c>
      <c r="B39" s="816"/>
      <c r="C39" s="817"/>
      <c r="D39" s="45" t="s">
        <v>479</v>
      </c>
      <c r="E39" s="392" t="s">
        <v>766</v>
      </c>
      <c r="F39" s="375" t="s">
        <v>1110</v>
      </c>
    </row>
    <row r="40" spans="1:8" ht="69" customHeight="1" x14ac:dyDescent="0.2">
      <c r="A40" s="894" t="s">
        <v>513</v>
      </c>
      <c r="B40" s="894"/>
      <c r="C40" s="894"/>
      <c r="D40" s="45" t="s">
        <v>924</v>
      </c>
      <c r="E40" s="390" t="s">
        <v>512</v>
      </c>
      <c r="F40" s="390" t="s">
        <v>1111</v>
      </c>
    </row>
    <row r="41" spans="1:8" ht="171.75" customHeight="1" x14ac:dyDescent="0.2">
      <c r="A41" s="877" t="s">
        <v>219</v>
      </c>
      <c r="B41" s="878"/>
      <c r="C41" s="879"/>
      <c r="D41" s="45" t="s">
        <v>220</v>
      </c>
      <c r="E41" s="391">
        <v>0.95</v>
      </c>
      <c r="F41" s="393">
        <v>1.05</v>
      </c>
    </row>
    <row r="42" spans="1:8" ht="58.5" customHeight="1" x14ac:dyDescent="0.2">
      <c r="A42" s="883"/>
      <c r="B42" s="884"/>
      <c r="C42" s="885"/>
      <c r="D42" s="45" t="s">
        <v>221</v>
      </c>
      <c r="E42" s="390" t="s">
        <v>514</v>
      </c>
      <c r="F42" s="390" t="s">
        <v>1112</v>
      </c>
    </row>
    <row r="43" spans="1:8" ht="16.5" customHeight="1" x14ac:dyDescent="0.2">
      <c r="A43" s="6" t="s">
        <v>16</v>
      </c>
      <c r="E43" s="20"/>
      <c r="F43" s="20"/>
    </row>
    <row r="44" spans="1:8" ht="153.6" customHeight="1" x14ac:dyDescent="0.2">
      <c r="A44" s="851" t="s">
        <v>17</v>
      </c>
      <c r="B44" s="886" t="s">
        <v>1113</v>
      </c>
      <c r="C44" s="887"/>
      <c r="D44" s="887"/>
      <c r="E44" s="887"/>
      <c r="F44" s="888"/>
      <c r="G44" s="19"/>
      <c r="H44" s="19"/>
    </row>
    <row r="45" spans="1:8" ht="70.150000000000006" customHeight="1" x14ac:dyDescent="0.2">
      <c r="A45" s="852"/>
      <c r="B45" s="886" t="s">
        <v>1114</v>
      </c>
      <c r="C45" s="889"/>
      <c r="D45" s="889"/>
      <c r="E45" s="889"/>
      <c r="F45" s="890"/>
    </row>
    <row r="46" spans="1:8" ht="15.75" customHeight="1" x14ac:dyDescent="0.2">
      <c r="A46" s="852"/>
      <c r="B46" s="876" t="s">
        <v>1115</v>
      </c>
      <c r="C46" s="874"/>
      <c r="D46" s="874"/>
      <c r="E46" s="874"/>
      <c r="F46" s="875"/>
    </row>
    <row r="47" spans="1:8" ht="13.5" customHeight="1" x14ac:dyDescent="0.2">
      <c r="A47" s="852"/>
      <c r="B47" s="866" t="s">
        <v>926</v>
      </c>
      <c r="C47" s="867"/>
      <c r="D47" s="867"/>
      <c r="E47" s="867"/>
      <c r="F47" s="868"/>
    </row>
    <row r="48" spans="1:8" ht="24.75" customHeight="1" x14ac:dyDescent="0.2">
      <c r="A48" s="852"/>
      <c r="B48" s="857" t="s">
        <v>927</v>
      </c>
      <c r="C48" s="869"/>
      <c r="D48" s="869"/>
      <c r="E48" s="869"/>
      <c r="F48" s="859"/>
    </row>
    <row r="49" spans="1:6" ht="23.25" customHeight="1" x14ac:dyDescent="0.2">
      <c r="A49" s="852"/>
      <c r="B49" s="857" t="s">
        <v>928</v>
      </c>
      <c r="C49" s="869"/>
      <c r="D49" s="869"/>
      <c r="E49" s="869"/>
      <c r="F49" s="859"/>
    </row>
    <row r="50" spans="1:6" ht="37.5" customHeight="1" x14ac:dyDescent="0.2">
      <c r="A50" s="852"/>
      <c r="B50" s="857" t="s">
        <v>929</v>
      </c>
      <c r="C50" s="869"/>
      <c r="D50" s="869"/>
      <c r="E50" s="869"/>
      <c r="F50" s="859"/>
    </row>
    <row r="51" spans="1:6" ht="24" customHeight="1" x14ac:dyDescent="0.2">
      <c r="A51" s="852"/>
      <c r="B51" s="857" t="s">
        <v>1148</v>
      </c>
      <c r="C51" s="869"/>
      <c r="D51" s="869"/>
      <c r="E51" s="869"/>
      <c r="F51" s="859"/>
    </row>
    <row r="52" spans="1:6" ht="14.25" customHeight="1" x14ac:dyDescent="0.2">
      <c r="A52" s="852"/>
      <c r="B52" s="876" t="s">
        <v>1149</v>
      </c>
      <c r="C52" s="874"/>
      <c r="D52" s="874"/>
      <c r="E52" s="874"/>
      <c r="F52" s="875"/>
    </row>
    <row r="53" spans="1:6" ht="15" customHeight="1" x14ac:dyDescent="0.2">
      <c r="A53" s="852"/>
      <c r="B53" s="857" t="s">
        <v>1150</v>
      </c>
      <c r="C53" s="869"/>
      <c r="D53" s="869"/>
      <c r="E53" s="869"/>
      <c r="F53" s="859"/>
    </row>
    <row r="54" spans="1:6" ht="22.5" customHeight="1" x14ac:dyDescent="0.2">
      <c r="A54" s="852"/>
      <c r="B54" s="857" t="s">
        <v>1151</v>
      </c>
      <c r="C54" s="869"/>
      <c r="D54" s="869"/>
      <c r="E54" s="869"/>
      <c r="F54" s="859"/>
    </row>
    <row r="55" spans="1:6" ht="13.5" customHeight="1" x14ac:dyDescent="0.2">
      <c r="A55" s="852"/>
      <c r="B55" s="857" t="s">
        <v>1152</v>
      </c>
      <c r="C55" s="869"/>
      <c r="D55" s="869"/>
      <c r="E55" s="869"/>
      <c r="F55" s="859"/>
    </row>
    <row r="56" spans="1:6" ht="12" customHeight="1" x14ac:dyDescent="0.2">
      <c r="A56" s="852"/>
      <c r="B56" s="857" t="s">
        <v>1153</v>
      </c>
      <c r="C56" s="869"/>
      <c r="D56" s="869"/>
      <c r="E56" s="869"/>
      <c r="F56" s="859"/>
    </row>
    <row r="57" spans="1:6" ht="23.25" customHeight="1" x14ac:dyDescent="0.2">
      <c r="A57" s="852"/>
      <c r="B57" s="876" t="s">
        <v>1154</v>
      </c>
      <c r="C57" s="874"/>
      <c r="D57" s="874"/>
      <c r="E57" s="874"/>
      <c r="F57" s="875"/>
    </row>
    <row r="58" spans="1:6" ht="17.25" customHeight="1" x14ac:dyDescent="0.2">
      <c r="A58" s="852"/>
      <c r="B58" s="866" t="s">
        <v>1155</v>
      </c>
      <c r="C58" s="867"/>
      <c r="D58" s="867"/>
      <c r="E58" s="867"/>
      <c r="F58" s="868"/>
    </row>
    <row r="59" spans="1:6" ht="12.75" customHeight="1" x14ac:dyDescent="0.2">
      <c r="A59" s="852"/>
      <c r="B59" s="857" t="s">
        <v>1156</v>
      </c>
      <c r="C59" s="869"/>
      <c r="D59" s="869"/>
      <c r="E59" s="869"/>
      <c r="F59" s="859"/>
    </row>
    <row r="60" spans="1:6" ht="12.75" customHeight="1" x14ac:dyDescent="0.2">
      <c r="A60" s="852"/>
      <c r="B60" s="857" t="s">
        <v>1157</v>
      </c>
      <c r="C60" s="869"/>
      <c r="D60" s="869"/>
      <c r="E60" s="869"/>
      <c r="F60" s="859"/>
    </row>
    <row r="61" spans="1:6" ht="12.75" customHeight="1" x14ac:dyDescent="0.2">
      <c r="A61" s="852"/>
      <c r="B61" s="857" t="s">
        <v>1158</v>
      </c>
      <c r="C61" s="869"/>
      <c r="D61" s="869"/>
      <c r="E61" s="869"/>
      <c r="F61" s="859"/>
    </row>
    <row r="62" spans="1:6" ht="12.75" customHeight="1" x14ac:dyDescent="0.2">
      <c r="A62" s="852"/>
      <c r="B62" s="857" t="s">
        <v>1159</v>
      </c>
      <c r="C62" s="869"/>
      <c r="D62" s="869"/>
      <c r="E62" s="869"/>
      <c r="F62" s="859"/>
    </row>
    <row r="63" spans="1:6" ht="8.25" customHeight="1" x14ac:dyDescent="0.2">
      <c r="A63" s="852"/>
      <c r="B63" s="857" t="s">
        <v>1160</v>
      </c>
      <c r="C63" s="869"/>
      <c r="D63" s="869"/>
      <c r="E63" s="869"/>
      <c r="F63" s="859"/>
    </row>
    <row r="64" spans="1:6" ht="24" customHeight="1" x14ac:dyDescent="0.2">
      <c r="A64" s="852"/>
      <c r="B64" s="857" t="s">
        <v>1161</v>
      </c>
      <c r="C64" s="869"/>
      <c r="D64" s="869"/>
      <c r="E64" s="869"/>
      <c r="F64" s="859"/>
    </row>
    <row r="65" spans="1:6" ht="9.75" customHeight="1" x14ac:dyDescent="0.2">
      <c r="A65" s="852"/>
      <c r="B65" s="870"/>
      <c r="C65" s="871"/>
      <c r="D65" s="871"/>
      <c r="E65" s="871"/>
      <c r="F65" s="872"/>
    </row>
    <row r="66" spans="1:6" ht="24" customHeight="1" x14ac:dyDescent="0.2">
      <c r="A66" s="852"/>
      <c r="B66" s="873" t="s">
        <v>1162</v>
      </c>
      <c r="C66" s="874"/>
      <c r="D66" s="874"/>
      <c r="E66" s="874"/>
      <c r="F66" s="875"/>
    </row>
    <row r="67" spans="1:6" ht="20.25" customHeight="1" x14ac:dyDescent="0.2">
      <c r="A67" s="852"/>
      <c r="B67" s="857" t="s">
        <v>1163</v>
      </c>
      <c r="C67" s="869"/>
      <c r="D67" s="869"/>
      <c r="E67" s="869"/>
      <c r="F67" s="859"/>
    </row>
    <row r="68" spans="1:6" ht="13.5" customHeight="1" x14ac:dyDescent="0.2">
      <c r="A68" s="852"/>
      <c r="B68" s="857" t="s">
        <v>1164</v>
      </c>
      <c r="C68" s="869"/>
      <c r="D68" s="869"/>
      <c r="E68" s="869"/>
      <c r="F68" s="859"/>
    </row>
    <row r="69" spans="1:6" ht="18.75" customHeight="1" x14ac:dyDescent="0.2">
      <c r="A69" s="852"/>
      <c r="B69" s="857" t="s">
        <v>1165</v>
      </c>
      <c r="C69" s="869"/>
      <c r="D69" s="869"/>
      <c r="E69" s="869"/>
      <c r="F69" s="859"/>
    </row>
    <row r="70" spans="1:6" ht="18" customHeight="1" x14ac:dyDescent="0.2">
      <c r="A70" s="852"/>
      <c r="B70" s="895" t="s">
        <v>1166</v>
      </c>
      <c r="C70" s="896"/>
      <c r="D70" s="896"/>
      <c r="E70" s="896"/>
      <c r="F70" s="897"/>
    </row>
    <row r="71" spans="1:6" ht="12.75" customHeight="1" x14ac:dyDescent="0.2">
      <c r="A71" s="852"/>
      <c r="B71" s="785"/>
      <c r="C71" s="780"/>
      <c r="D71" s="780"/>
      <c r="E71" s="780"/>
      <c r="F71" s="781"/>
    </row>
    <row r="72" spans="1:6" ht="12.75" customHeight="1" x14ac:dyDescent="0.2">
      <c r="A72" s="852"/>
      <c r="B72" s="863" t="s">
        <v>1167</v>
      </c>
      <c r="C72" s="864"/>
      <c r="D72" s="864"/>
      <c r="E72" s="864"/>
      <c r="F72" s="865"/>
    </row>
    <row r="73" spans="1:6" ht="12.75" customHeight="1" x14ac:dyDescent="0.2">
      <c r="A73" s="852"/>
      <c r="B73" s="866" t="s">
        <v>1168</v>
      </c>
      <c r="C73" s="867"/>
      <c r="D73" s="867"/>
      <c r="E73" s="867"/>
      <c r="F73" s="868"/>
    </row>
    <row r="74" spans="1:6" ht="12.75" customHeight="1" x14ac:dyDescent="0.2">
      <c r="A74" s="852"/>
      <c r="B74" s="857" t="s">
        <v>1169</v>
      </c>
      <c r="C74" s="869"/>
      <c r="D74" s="869"/>
      <c r="E74" s="869"/>
      <c r="F74" s="859"/>
    </row>
    <row r="75" spans="1:6" x14ac:dyDescent="0.2">
      <c r="A75" s="852"/>
      <c r="B75" s="857" t="s">
        <v>1170</v>
      </c>
      <c r="C75" s="869"/>
      <c r="D75" s="869"/>
      <c r="E75" s="869"/>
      <c r="F75" s="859"/>
    </row>
    <row r="76" spans="1:6" ht="12.75" customHeight="1" x14ac:dyDescent="0.2">
      <c r="A76" s="852"/>
      <c r="B76" s="857" t="s">
        <v>930</v>
      </c>
      <c r="C76" s="869"/>
      <c r="D76" s="869"/>
      <c r="E76" s="869"/>
      <c r="F76" s="859"/>
    </row>
    <row r="77" spans="1:6" x14ac:dyDescent="0.2">
      <c r="A77" s="852"/>
      <c r="B77" s="857" t="s">
        <v>1171</v>
      </c>
      <c r="C77" s="869"/>
      <c r="D77" s="869"/>
      <c r="E77" s="869"/>
      <c r="F77" s="859"/>
    </row>
    <row r="78" spans="1:6" x14ac:dyDescent="0.2">
      <c r="A78" s="852"/>
      <c r="B78" s="857" t="s">
        <v>1150</v>
      </c>
      <c r="C78" s="869"/>
      <c r="D78" s="869"/>
      <c r="E78" s="869"/>
      <c r="F78" s="859"/>
    </row>
    <row r="79" spans="1:6" ht="24.75" customHeight="1" x14ac:dyDescent="0.2">
      <c r="A79" s="852"/>
      <c r="B79" s="857" t="s">
        <v>1151</v>
      </c>
      <c r="C79" s="869"/>
      <c r="D79" s="869"/>
      <c r="E79" s="869"/>
      <c r="F79" s="859"/>
    </row>
    <row r="80" spans="1:6" x14ac:dyDescent="0.2">
      <c r="A80" s="852"/>
      <c r="B80" s="857" t="s">
        <v>1152</v>
      </c>
      <c r="C80" s="869"/>
      <c r="D80" s="869"/>
      <c r="E80" s="869"/>
      <c r="F80" s="859"/>
    </row>
    <row r="81" spans="1:6" x14ac:dyDescent="0.2">
      <c r="A81" s="852"/>
      <c r="B81" s="857" t="s">
        <v>1172</v>
      </c>
      <c r="C81" s="869"/>
      <c r="D81" s="869"/>
      <c r="E81" s="869"/>
      <c r="F81" s="859"/>
    </row>
    <row r="82" spans="1:6" ht="12.75" customHeight="1" x14ac:dyDescent="0.2">
      <c r="A82" s="852"/>
      <c r="B82" s="857" t="s">
        <v>1173</v>
      </c>
      <c r="C82" s="869"/>
      <c r="D82" s="869"/>
      <c r="E82" s="869"/>
      <c r="F82" s="859"/>
    </row>
    <row r="83" spans="1:6" x14ac:dyDescent="0.2">
      <c r="A83" s="852"/>
      <c r="B83" s="857"/>
      <c r="C83" s="869"/>
      <c r="D83" s="869"/>
      <c r="E83" s="869"/>
      <c r="F83" s="859"/>
    </row>
    <row r="84" spans="1:6" x14ac:dyDescent="0.2">
      <c r="A84" s="852"/>
      <c r="B84" s="863" t="s">
        <v>931</v>
      </c>
      <c r="C84" s="864"/>
      <c r="D84" s="864"/>
      <c r="E84" s="864"/>
      <c r="F84" s="865"/>
    </row>
    <row r="85" spans="1:6" x14ac:dyDescent="0.2">
      <c r="A85" s="852"/>
      <c r="B85" s="866" t="s">
        <v>1168</v>
      </c>
      <c r="C85" s="867"/>
      <c r="D85" s="867"/>
      <c r="E85" s="867"/>
      <c r="F85" s="868"/>
    </row>
    <row r="86" spans="1:6" x14ac:dyDescent="0.2">
      <c r="A86" s="852"/>
      <c r="B86" s="857" t="s">
        <v>1169</v>
      </c>
      <c r="C86" s="858"/>
      <c r="D86" s="858"/>
      <c r="E86" s="858"/>
      <c r="F86" s="859"/>
    </row>
    <row r="87" spans="1:6" x14ac:dyDescent="0.2">
      <c r="A87" s="852"/>
      <c r="B87" s="857" t="s">
        <v>1170</v>
      </c>
      <c r="C87" s="858"/>
      <c r="D87" s="858"/>
      <c r="E87" s="858"/>
      <c r="F87" s="859"/>
    </row>
    <row r="88" spans="1:6" x14ac:dyDescent="0.2">
      <c r="A88" s="852"/>
      <c r="B88" s="857" t="s">
        <v>930</v>
      </c>
      <c r="C88" s="858"/>
      <c r="D88" s="858"/>
      <c r="E88" s="858"/>
      <c r="F88" s="859"/>
    </row>
    <row r="89" spans="1:6" x14ac:dyDescent="0.2">
      <c r="A89" s="852"/>
      <c r="B89" s="857" t="s">
        <v>1174</v>
      </c>
      <c r="C89" s="858"/>
      <c r="D89" s="858"/>
      <c r="E89" s="858"/>
      <c r="F89" s="859"/>
    </row>
    <row r="90" spans="1:6" x14ac:dyDescent="0.2">
      <c r="A90" s="852"/>
      <c r="B90" s="857" t="s">
        <v>1175</v>
      </c>
      <c r="C90" s="858"/>
      <c r="D90" s="858"/>
      <c r="E90" s="858"/>
      <c r="F90" s="859"/>
    </row>
    <row r="91" spans="1:6" x14ac:dyDescent="0.2">
      <c r="A91" s="852"/>
      <c r="B91" s="857" t="s">
        <v>1176</v>
      </c>
      <c r="C91" s="858"/>
      <c r="D91" s="858"/>
      <c r="E91" s="858"/>
      <c r="F91" s="859"/>
    </row>
    <row r="92" spans="1:6" x14ac:dyDescent="0.2">
      <c r="A92" s="852"/>
      <c r="B92" s="857" t="s">
        <v>1177</v>
      </c>
      <c r="C92" s="858"/>
      <c r="D92" s="858"/>
      <c r="E92" s="858"/>
      <c r="F92" s="859"/>
    </row>
    <row r="93" spans="1:6" x14ac:dyDescent="0.2">
      <c r="A93" s="852"/>
      <c r="B93" s="857"/>
      <c r="C93" s="858"/>
      <c r="D93" s="858"/>
      <c r="E93" s="858"/>
      <c r="F93" s="859"/>
    </row>
    <row r="94" spans="1:6" x14ac:dyDescent="0.2">
      <c r="A94" s="852"/>
      <c r="B94" s="860" t="s">
        <v>932</v>
      </c>
      <c r="C94" s="861"/>
      <c r="D94" s="861"/>
      <c r="E94" s="861"/>
      <c r="F94" s="862"/>
    </row>
    <row r="95" spans="1:6" x14ac:dyDescent="0.2">
      <c r="A95" s="852"/>
      <c r="B95" s="854" t="s">
        <v>933</v>
      </c>
      <c r="C95" s="855"/>
      <c r="D95" s="855"/>
      <c r="E95" s="855"/>
      <c r="F95" s="856"/>
    </row>
    <row r="96" spans="1:6" x14ac:dyDescent="0.2">
      <c r="A96" s="852"/>
      <c r="B96" s="845" t="s">
        <v>934</v>
      </c>
      <c r="C96" s="846"/>
      <c r="D96" s="846"/>
      <c r="E96" s="846"/>
      <c r="F96" s="847"/>
    </row>
    <row r="97" spans="1:6" x14ac:dyDescent="0.2">
      <c r="A97" s="852"/>
      <c r="B97" s="845" t="s">
        <v>935</v>
      </c>
      <c r="C97" s="846"/>
      <c r="D97" s="846"/>
      <c r="E97" s="846"/>
      <c r="F97" s="847"/>
    </row>
    <row r="98" spans="1:6" x14ac:dyDescent="0.2">
      <c r="A98" s="852"/>
      <c r="B98" s="845" t="s">
        <v>936</v>
      </c>
      <c r="C98" s="846"/>
      <c r="D98" s="846"/>
      <c r="E98" s="846"/>
      <c r="F98" s="847"/>
    </row>
    <row r="99" spans="1:6" x14ac:dyDescent="0.2">
      <c r="A99" s="852"/>
      <c r="B99" s="845" t="s">
        <v>937</v>
      </c>
      <c r="C99" s="846"/>
      <c r="D99" s="846"/>
      <c r="E99" s="846"/>
      <c r="F99" s="847"/>
    </row>
    <row r="100" spans="1:6" x14ac:dyDescent="0.2">
      <c r="A100" s="852"/>
      <c r="B100" s="845" t="s">
        <v>938</v>
      </c>
      <c r="C100" s="846"/>
      <c r="D100" s="846"/>
      <c r="E100" s="846"/>
      <c r="F100" s="847"/>
    </row>
    <row r="101" spans="1:6" x14ac:dyDescent="0.2">
      <c r="A101" s="853"/>
      <c r="B101" s="848" t="s">
        <v>1178</v>
      </c>
      <c r="C101" s="849"/>
      <c r="D101" s="849"/>
      <c r="E101" s="849"/>
      <c r="F101" s="850"/>
    </row>
    <row r="102" spans="1:6" ht="13.5" thickBot="1" x14ac:dyDescent="0.25"/>
    <row r="103" spans="1:6" ht="36.75" customHeight="1" thickBot="1" x14ac:dyDescent="0.25">
      <c r="A103" s="818" t="s">
        <v>198</v>
      </c>
      <c r="B103" s="819"/>
      <c r="C103" s="820"/>
      <c r="D103" s="820"/>
      <c r="E103" s="820"/>
      <c r="F103" s="821"/>
    </row>
  </sheetData>
  <mergeCells count="75">
    <mergeCell ref="B69:F69"/>
    <mergeCell ref="B70:F70"/>
    <mergeCell ref="B72:F72"/>
    <mergeCell ref="B74:F74"/>
    <mergeCell ref="B75:F75"/>
    <mergeCell ref="B76:F76"/>
    <mergeCell ref="B77:F77"/>
    <mergeCell ref="B78:F78"/>
    <mergeCell ref="B79:F79"/>
    <mergeCell ref="B83:F83"/>
    <mergeCell ref="B85:F85"/>
    <mergeCell ref="B80:F80"/>
    <mergeCell ref="B81:F81"/>
    <mergeCell ref="B82:F82"/>
    <mergeCell ref="C14:D14"/>
    <mergeCell ref="B46:F46"/>
    <mergeCell ref="B47:F47"/>
    <mergeCell ref="B48:F48"/>
    <mergeCell ref="A41:C42"/>
    <mergeCell ref="C16:F16"/>
    <mergeCell ref="C17:F17"/>
    <mergeCell ref="A33:C33"/>
    <mergeCell ref="A37:C37"/>
    <mergeCell ref="A38:C38"/>
    <mergeCell ref="A39:C39"/>
    <mergeCell ref="A40:C40"/>
    <mergeCell ref="A34:C36"/>
    <mergeCell ref="B44:F44"/>
    <mergeCell ref="B45:F45"/>
    <mergeCell ref="C8:F8"/>
    <mergeCell ref="C9:F9"/>
    <mergeCell ref="C11:D11"/>
    <mergeCell ref="C12:D12"/>
    <mergeCell ref="C13:D13"/>
    <mergeCell ref="B49:F49"/>
    <mergeCell ref="B50:F50"/>
    <mergeCell ref="B51:F51"/>
    <mergeCell ref="B56:F56"/>
    <mergeCell ref="B57:F57"/>
    <mergeCell ref="B52:F52"/>
    <mergeCell ref="B53:F53"/>
    <mergeCell ref="B54:F54"/>
    <mergeCell ref="B55:F55"/>
    <mergeCell ref="B86:F86"/>
    <mergeCell ref="B87:F87"/>
    <mergeCell ref="B88:F88"/>
    <mergeCell ref="B89:F89"/>
    <mergeCell ref="B58:F58"/>
    <mergeCell ref="B59:F59"/>
    <mergeCell ref="B60:F60"/>
    <mergeCell ref="B61:F61"/>
    <mergeCell ref="B62:F62"/>
    <mergeCell ref="B63:F63"/>
    <mergeCell ref="B73:F73"/>
    <mergeCell ref="B64:F64"/>
    <mergeCell ref="B65:F65"/>
    <mergeCell ref="B66:F66"/>
    <mergeCell ref="B67:F67"/>
    <mergeCell ref="B68:F68"/>
    <mergeCell ref="B100:F100"/>
    <mergeCell ref="B101:F101"/>
    <mergeCell ref="A44:A101"/>
    <mergeCell ref="A103:B103"/>
    <mergeCell ref="C103:F103"/>
    <mergeCell ref="B95:F95"/>
    <mergeCell ref="B96:F96"/>
    <mergeCell ref="B97:F97"/>
    <mergeCell ref="B98:F98"/>
    <mergeCell ref="B99:F99"/>
    <mergeCell ref="B90:F90"/>
    <mergeCell ref="B91:F91"/>
    <mergeCell ref="B92:F92"/>
    <mergeCell ref="B93:F93"/>
    <mergeCell ref="B94:F94"/>
    <mergeCell ref="B84:F84"/>
  </mergeCells>
  <pageMargins left="0.7" right="0.7" top="0.75" bottom="0.75" header="0.3" footer="0.3"/>
  <pageSetup paperSize="9" scale="89" fitToHeight="0" orientation="portrait" r:id="rId1"/>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B050"/>
    <pageSetUpPr fitToPage="1"/>
  </sheetPr>
  <dimension ref="A1:I46"/>
  <sheetViews>
    <sheetView topLeftCell="A10" workbookViewId="0">
      <selection activeCell="F35" sqref="F3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73" t="s">
        <v>650</v>
      </c>
      <c r="B5" s="3"/>
      <c r="C5" s="670" t="s">
        <v>276</v>
      </c>
      <c r="D5" s="1095" t="s">
        <v>272</v>
      </c>
      <c r="E5" s="1096"/>
      <c r="F5" s="1097"/>
      <c r="G5" s="7"/>
      <c r="H5" s="7"/>
      <c r="I5" s="7"/>
    </row>
    <row r="6" spans="1:9" ht="13.5" thickBot="1" x14ac:dyDescent="0.25">
      <c r="A6" s="15" t="s">
        <v>27</v>
      </c>
      <c r="B6" s="3"/>
      <c r="C6" s="671" t="s">
        <v>661</v>
      </c>
      <c r="D6" s="1095" t="s">
        <v>425</v>
      </c>
      <c r="E6" s="1096"/>
      <c r="F6" s="1097"/>
      <c r="G6" s="7"/>
      <c r="H6" s="7"/>
      <c r="I6" s="7"/>
    </row>
    <row r="7" spans="1:9" ht="13.5" thickBot="1" x14ac:dyDescent="0.25">
      <c r="A7" s="4"/>
      <c r="B7" s="3"/>
      <c r="C7" s="3"/>
      <c r="D7" s="3"/>
      <c r="E7" s="3"/>
      <c r="F7" s="3"/>
      <c r="G7" s="7"/>
      <c r="H7" s="7"/>
      <c r="I7" s="7"/>
    </row>
    <row r="8" spans="1:9" ht="13.5" thickBot="1" x14ac:dyDescent="0.25">
      <c r="A8" s="284" t="s">
        <v>21</v>
      </c>
      <c r="B8" s="3"/>
      <c r="C8" s="791" t="s">
        <v>414</v>
      </c>
      <c r="D8" s="792"/>
      <c r="E8" s="792"/>
      <c r="F8" s="793"/>
      <c r="G8" s="7"/>
      <c r="H8" s="7"/>
      <c r="I8" s="7"/>
    </row>
    <row r="9" spans="1:9" ht="23.25" thickBot="1" x14ac:dyDescent="0.25">
      <c r="A9" s="281" t="s">
        <v>25</v>
      </c>
      <c r="B9" s="3"/>
      <c r="C9" s="927" t="s">
        <v>430</v>
      </c>
      <c r="D9" s="928"/>
      <c r="E9" s="928"/>
      <c r="F9" s="929"/>
      <c r="G9" s="7"/>
      <c r="H9" s="7"/>
      <c r="I9" s="7"/>
    </row>
    <row r="10" spans="1:9" ht="13.5" thickBot="1" x14ac:dyDescent="0.25">
      <c r="A10" s="281" t="s">
        <v>26</v>
      </c>
      <c r="B10" s="3"/>
      <c r="C10" s="791" t="s">
        <v>897</v>
      </c>
      <c r="D10" s="792"/>
      <c r="E10" s="792"/>
      <c r="F10" s="793"/>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3.5" thickBot="1" x14ac:dyDescent="0.25">
      <c r="A13" s="286" t="s">
        <v>2</v>
      </c>
      <c r="B13" s="3"/>
      <c r="C13" s="1144">
        <v>168.4</v>
      </c>
      <c r="D13" s="793"/>
      <c r="E13" s="3"/>
      <c r="F13" s="3"/>
      <c r="G13" s="7"/>
      <c r="H13" s="7"/>
      <c r="I13" s="7"/>
    </row>
    <row r="14" spans="1:9" ht="13.5" thickBot="1" x14ac:dyDescent="0.25">
      <c r="A14" s="284" t="s">
        <v>279</v>
      </c>
      <c r="B14" s="3"/>
      <c r="C14" s="1144">
        <v>111.167</v>
      </c>
      <c r="D14" s="793"/>
      <c r="E14" s="3"/>
      <c r="F14" s="3"/>
      <c r="G14" s="7"/>
      <c r="H14" s="7"/>
      <c r="I14" s="7"/>
    </row>
    <row r="15" spans="1:9" ht="13.5" thickBot="1" x14ac:dyDescent="0.25">
      <c r="A15" s="281" t="s">
        <v>1</v>
      </c>
      <c r="B15" s="3"/>
      <c r="C15" s="1151">
        <v>111.167</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969</v>
      </c>
      <c r="D17" s="792"/>
      <c r="E17" s="792"/>
      <c r="F17" s="793"/>
      <c r="G17" s="7"/>
      <c r="H17" s="7"/>
      <c r="I17" s="7"/>
    </row>
    <row r="18" spans="1:9" ht="13.5" thickBot="1" x14ac:dyDescent="0.25">
      <c r="A18" s="281" t="s">
        <v>19</v>
      </c>
      <c r="B18" s="3"/>
      <c r="C18" s="791" t="s">
        <v>960</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497" t="s">
        <v>54</v>
      </c>
      <c r="E23" s="55">
        <v>64782</v>
      </c>
      <c r="F23" s="55">
        <v>64782</v>
      </c>
      <c r="G23" s="358"/>
      <c r="H23" s="358"/>
      <c r="I23" s="358"/>
    </row>
    <row r="24" spans="1:9" x14ac:dyDescent="0.2">
      <c r="A24" s="136"/>
      <c r="B24" s="88">
        <v>620</v>
      </c>
      <c r="C24" s="87"/>
      <c r="D24" s="497" t="s">
        <v>57</v>
      </c>
      <c r="E24" s="55">
        <v>21110</v>
      </c>
      <c r="F24" s="55">
        <v>21110</v>
      </c>
      <c r="G24" s="358"/>
      <c r="H24" s="358"/>
      <c r="I24" s="358"/>
    </row>
    <row r="25" spans="1:9" x14ac:dyDescent="0.2">
      <c r="A25" s="237"/>
      <c r="B25" s="176">
        <v>630</v>
      </c>
      <c r="C25" s="176"/>
      <c r="D25" s="498" t="s">
        <v>55</v>
      </c>
      <c r="E25" s="55">
        <v>25275</v>
      </c>
      <c r="F25" s="55">
        <v>25275</v>
      </c>
      <c r="G25" s="357"/>
      <c r="H25" s="359"/>
      <c r="I25" s="359"/>
    </row>
    <row r="26" spans="1:9" ht="13.5" thickBot="1" x14ac:dyDescent="0.25">
      <c r="A26" s="250"/>
      <c r="B26" s="263">
        <v>640</v>
      </c>
      <c r="C26" s="263"/>
      <c r="D26" s="263" t="s">
        <v>66</v>
      </c>
      <c r="E26" s="264">
        <v>0</v>
      </c>
      <c r="F26" s="264">
        <v>0</v>
      </c>
      <c r="G26" s="360"/>
      <c r="H26" s="361"/>
      <c r="I26" s="361"/>
    </row>
    <row r="27" spans="1:9" ht="13.5" thickBot="1" x14ac:dyDescent="0.25">
      <c r="A27" s="23" t="s">
        <v>11</v>
      </c>
      <c r="B27" s="24"/>
      <c r="C27" s="24"/>
      <c r="D27" s="24"/>
      <c r="E27" s="60">
        <f>SUM(E23:E26)</f>
        <v>111167</v>
      </c>
      <c r="F27" s="61">
        <f>SUM(F23:F26)</f>
        <v>111167</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111167</v>
      </c>
      <c r="F30" s="58">
        <f>F29+F27</f>
        <v>111167</v>
      </c>
      <c r="G30" s="357"/>
      <c r="H30" s="362"/>
      <c r="I30" s="362"/>
    </row>
    <row r="31" spans="1:9" x14ac:dyDescent="0.2">
      <c r="A31" s="381" t="s">
        <v>249</v>
      </c>
      <c r="B31" s="1069" t="s">
        <v>6</v>
      </c>
      <c r="C31" s="1069"/>
      <c r="D31" s="382" t="s">
        <v>250</v>
      </c>
      <c r="E31" s="382" t="s">
        <v>9</v>
      </c>
      <c r="F31" s="383" t="s">
        <v>10</v>
      </c>
      <c r="G31" s="357"/>
      <c r="H31" s="362"/>
      <c r="I31" s="362"/>
    </row>
    <row r="32" spans="1:9" x14ac:dyDescent="0.2">
      <c r="A32" s="384"/>
      <c r="B32" s="1070">
        <v>223</v>
      </c>
      <c r="C32" s="1071"/>
      <c r="D32" s="22" t="s">
        <v>273</v>
      </c>
      <c r="E32" s="55">
        <v>7707</v>
      </c>
      <c r="F32" s="385">
        <v>7707</v>
      </c>
      <c r="G32" s="372"/>
      <c r="H32" s="372"/>
      <c r="I32" s="372"/>
    </row>
    <row r="33" spans="1:9" ht="13.5" thickBot="1" x14ac:dyDescent="0.25">
      <c r="A33" s="33" t="s">
        <v>251</v>
      </c>
      <c r="B33" s="31"/>
      <c r="C33" s="31"/>
      <c r="D33" s="31"/>
      <c r="E33" s="356">
        <f>E32</f>
        <v>7707</v>
      </c>
      <c r="F33" s="356">
        <f>F32</f>
        <v>7707</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25" t="s">
        <v>22</v>
      </c>
      <c r="B37" s="825"/>
      <c r="C37" s="825"/>
      <c r="D37" s="175" t="s">
        <v>15</v>
      </c>
      <c r="E37" s="175" t="s">
        <v>878</v>
      </c>
      <c r="F37" s="175" t="s">
        <v>972</v>
      </c>
      <c r="G37" s="364"/>
      <c r="H37" s="365"/>
      <c r="I37" s="11"/>
    </row>
    <row r="38" spans="1:9" ht="32.25" customHeight="1" x14ac:dyDescent="0.2">
      <c r="A38" s="1260" t="s">
        <v>365</v>
      </c>
      <c r="B38" s="1261"/>
      <c r="C38" s="1262"/>
      <c r="D38" s="613" t="s">
        <v>426</v>
      </c>
      <c r="E38" s="417">
        <v>90</v>
      </c>
      <c r="F38" s="353">
        <v>128</v>
      </c>
      <c r="G38" s="369"/>
      <c r="H38" s="370"/>
      <c r="I38" s="371"/>
    </row>
    <row r="39" spans="1:9" x14ac:dyDescent="0.2">
      <c r="A39" s="1272"/>
      <c r="B39" s="1273"/>
      <c r="C39" s="1274"/>
      <c r="D39" s="614" t="s">
        <v>663</v>
      </c>
      <c r="E39" s="417">
        <v>100</v>
      </c>
      <c r="F39" s="353">
        <v>131</v>
      </c>
      <c r="G39" s="373" t="s">
        <v>280</v>
      </c>
      <c r="H39" s="373"/>
      <c r="I39" s="357"/>
    </row>
    <row r="40" spans="1:9" x14ac:dyDescent="0.2">
      <c r="A40" s="1263"/>
      <c r="B40" s="1264"/>
      <c r="C40" s="1265"/>
      <c r="D40" s="615" t="s">
        <v>664</v>
      </c>
      <c r="E40" s="258" t="s">
        <v>427</v>
      </c>
      <c r="F40" s="353">
        <v>34</v>
      </c>
      <c r="G40" s="374"/>
      <c r="H40" s="374"/>
      <c r="I40" s="374"/>
    </row>
    <row r="41" spans="1:9" x14ac:dyDescent="0.2">
      <c r="A41" s="1163" t="s">
        <v>662</v>
      </c>
      <c r="B41" s="1163"/>
      <c r="C41" s="1163"/>
      <c r="D41" s="613" t="s">
        <v>797</v>
      </c>
      <c r="E41" s="434" t="s">
        <v>169</v>
      </c>
      <c r="F41" s="433">
        <v>4</v>
      </c>
      <c r="G41" s="374"/>
      <c r="H41" s="374"/>
      <c r="I41" s="374"/>
    </row>
    <row r="42" spans="1:9" x14ac:dyDescent="0.2">
      <c r="E42" s="368"/>
      <c r="F42" s="368"/>
      <c r="G42" s="11"/>
      <c r="H42" s="11"/>
      <c r="I42" s="11"/>
    </row>
    <row r="43" spans="1:9" ht="24.75" customHeight="1" thickBot="1" x14ac:dyDescent="0.25">
      <c r="A43" s="6" t="s">
        <v>16</v>
      </c>
      <c r="E43" s="6"/>
      <c r="G43" s="374"/>
      <c r="H43" s="374"/>
      <c r="I43" s="374"/>
    </row>
    <row r="44" spans="1:9" ht="218.25" customHeight="1" thickBot="1" x14ac:dyDescent="0.25">
      <c r="A44" s="376" t="s">
        <v>17</v>
      </c>
      <c r="B44" s="1066" t="s">
        <v>973</v>
      </c>
      <c r="C44" s="820"/>
      <c r="D44" s="820"/>
      <c r="E44" s="820"/>
      <c r="F44" s="821"/>
    </row>
    <row r="45" spans="1:9" ht="13.5" thickBot="1" x14ac:dyDescent="0.25"/>
    <row r="46" spans="1:9" ht="24.75" thickBot="1" x14ac:dyDescent="0.25">
      <c r="A46" s="243" t="s">
        <v>259</v>
      </c>
      <c r="B46" s="1066"/>
      <c r="C46" s="820"/>
      <c r="D46" s="820"/>
      <c r="E46" s="820"/>
      <c r="F46" s="821"/>
    </row>
  </sheetData>
  <mergeCells count="20">
    <mergeCell ref="C15:D15"/>
    <mergeCell ref="C17:F17"/>
    <mergeCell ref="B46:F46"/>
    <mergeCell ref="B31:C31"/>
    <mergeCell ref="B32:C32"/>
    <mergeCell ref="A38:C40"/>
    <mergeCell ref="A41:C41"/>
    <mergeCell ref="C18:F18"/>
    <mergeCell ref="A37:C37"/>
    <mergeCell ref="B44:F44"/>
    <mergeCell ref="C9:F9"/>
    <mergeCell ref="C10:F10"/>
    <mergeCell ref="C12:D12"/>
    <mergeCell ref="C13:D13"/>
    <mergeCell ref="C14:D14"/>
    <mergeCell ref="D3:F3"/>
    <mergeCell ref="D4:F4"/>
    <mergeCell ref="D5:F5"/>
    <mergeCell ref="D6:F6"/>
    <mergeCell ref="C8:F8"/>
  </mergeCells>
  <pageMargins left="0.7" right="0.7" top="0.75" bottom="0.75" header="0.3" footer="0.3"/>
  <pageSetup paperSize="9" scale="81" fitToHeight="0" orientation="portrait" verticalDpi="0" r:id="rId1"/>
  <legacyDrawing r:id="rId2"/>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B050"/>
    <pageSetUpPr fitToPage="1"/>
  </sheetPr>
  <dimension ref="A1:I45"/>
  <sheetViews>
    <sheetView topLeftCell="A37" zoomScale="120" zoomScaleNormal="120" workbookViewId="0">
      <selection activeCell="F35" sqref="F3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73" t="s">
        <v>650</v>
      </c>
      <c r="B5" s="3"/>
      <c r="C5" s="670" t="s">
        <v>276</v>
      </c>
      <c r="D5" s="1095" t="s">
        <v>272</v>
      </c>
      <c r="E5" s="1096"/>
      <c r="F5" s="1097"/>
      <c r="G5" s="7"/>
      <c r="H5" s="7"/>
      <c r="I5" s="7"/>
    </row>
    <row r="6" spans="1:9" ht="13.5" thickBot="1" x14ac:dyDescent="0.25">
      <c r="A6" s="15" t="s">
        <v>27</v>
      </c>
      <c r="B6" s="3"/>
      <c r="C6" s="670" t="s">
        <v>682</v>
      </c>
      <c r="D6" s="1095" t="s">
        <v>428</v>
      </c>
      <c r="E6" s="1096"/>
      <c r="F6" s="1097"/>
      <c r="G6" s="7"/>
      <c r="H6" s="7"/>
      <c r="I6" s="7"/>
    </row>
    <row r="7" spans="1:9" ht="13.5" thickBot="1" x14ac:dyDescent="0.25">
      <c r="A7" s="4"/>
      <c r="B7" s="3"/>
      <c r="C7" s="3"/>
      <c r="D7" s="3"/>
      <c r="E7" s="3"/>
      <c r="F7" s="3"/>
      <c r="G7" s="7"/>
      <c r="H7" s="7"/>
      <c r="I7" s="7"/>
    </row>
    <row r="8" spans="1:9" ht="13.5" thickBot="1" x14ac:dyDescent="0.25">
      <c r="A8" s="284" t="s">
        <v>21</v>
      </c>
      <c r="B8" s="3"/>
      <c r="C8" s="791" t="s">
        <v>429</v>
      </c>
      <c r="D8" s="792"/>
      <c r="E8" s="792"/>
      <c r="F8" s="793"/>
      <c r="G8" s="7"/>
      <c r="H8" s="7"/>
      <c r="I8" s="7"/>
    </row>
    <row r="9" spans="1:9" ht="23.25" thickBot="1" x14ac:dyDescent="0.25">
      <c r="A9" s="281" t="s">
        <v>25</v>
      </c>
      <c r="B9" s="3"/>
      <c r="C9" s="927" t="s">
        <v>430</v>
      </c>
      <c r="D9" s="928"/>
      <c r="E9" s="928"/>
      <c r="F9" s="929"/>
      <c r="G9" s="7"/>
      <c r="H9" s="7"/>
      <c r="I9" s="7"/>
    </row>
    <row r="10" spans="1:9" ht="13.5" thickBot="1" x14ac:dyDescent="0.25">
      <c r="A10" s="281" t="s">
        <v>26</v>
      </c>
      <c r="B10" s="3"/>
      <c r="C10" s="791" t="s">
        <v>412</v>
      </c>
      <c r="D10" s="792"/>
      <c r="E10" s="792"/>
      <c r="F10" s="793"/>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3.5" thickBot="1" x14ac:dyDescent="0.25">
      <c r="A13" s="286" t="s">
        <v>2</v>
      </c>
      <c r="B13" s="3"/>
      <c r="C13" s="1144">
        <v>87.4</v>
      </c>
      <c r="D13" s="793"/>
      <c r="E13" s="3"/>
      <c r="F13" s="3"/>
      <c r="G13" s="7"/>
      <c r="H13" s="7"/>
      <c r="I13" s="7"/>
    </row>
    <row r="14" spans="1:9" ht="13.5" thickBot="1" x14ac:dyDescent="0.25">
      <c r="A14" s="284" t="s">
        <v>279</v>
      </c>
      <c r="B14" s="3"/>
      <c r="C14" s="1144">
        <v>70.209999999999994</v>
      </c>
      <c r="D14" s="793"/>
      <c r="E14" s="3"/>
      <c r="F14" s="3"/>
      <c r="G14" s="7"/>
      <c r="H14" s="7"/>
      <c r="I14" s="7"/>
    </row>
    <row r="15" spans="1:9" ht="13.5" thickBot="1" x14ac:dyDescent="0.25">
      <c r="A15" s="281" t="s">
        <v>1</v>
      </c>
      <c r="B15" s="3"/>
      <c r="C15" s="1151">
        <v>70.209999999999994</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1000</v>
      </c>
      <c r="D17" s="792"/>
      <c r="E17" s="792"/>
      <c r="F17" s="793"/>
      <c r="G17" s="7"/>
      <c r="H17" s="7"/>
      <c r="I17" s="7"/>
    </row>
    <row r="18" spans="1:9" ht="13.5" thickBot="1" x14ac:dyDescent="0.25">
      <c r="A18" s="281" t="s">
        <v>19</v>
      </c>
      <c r="B18" s="3"/>
      <c r="C18" s="791" t="s">
        <v>995</v>
      </c>
      <c r="D18" s="792"/>
      <c r="E18" s="792"/>
      <c r="F18" s="793"/>
      <c r="G18" s="7"/>
      <c r="H18" s="7"/>
      <c r="I18" s="7"/>
    </row>
    <row r="19" spans="1:9" ht="9" customHeight="1" x14ac:dyDescent="0.2">
      <c r="B19" s="3"/>
      <c r="G19" s="7"/>
      <c r="H19" s="7"/>
      <c r="I19" s="7"/>
    </row>
    <row r="20" spans="1:9" ht="15.75" x14ac:dyDescent="0.25">
      <c r="A20" s="13" t="s">
        <v>5</v>
      </c>
      <c r="B20" s="13"/>
      <c r="C20" s="14"/>
      <c r="D20" s="14"/>
      <c r="E20" s="14"/>
      <c r="F20" s="14"/>
      <c r="G20" s="47"/>
      <c r="H20" s="47"/>
      <c r="I20" s="47"/>
    </row>
    <row r="21" spans="1:9" ht="3.75" customHeight="1" thickBot="1" x14ac:dyDescent="0.3">
      <c r="A21" s="5"/>
      <c r="C21" s="7"/>
      <c r="D21" s="7"/>
      <c r="E21" s="7"/>
      <c r="F21" s="7"/>
      <c r="G21" s="7"/>
      <c r="H21" s="7"/>
      <c r="I21" s="7"/>
    </row>
    <row r="22" spans="1:9" x14ac:dyDescent="0.2">
      <c r="A22" s="632" t="s">
        <v>23</v>
      </c>
      <c r="B22" s="419" t="s">
        <v>6</v>
      </c>
      <c r="C22" s="419" t="s">
        <v>7</v>
      </c>
      <c r="D22" s="419" t="s">
        <v>8</v>
      </c>
      <c r="E22" s="419" t="s">
        <v>9</v>
      </c>
      <c r="F22" s="420" t="s">
        <v>10</v>
      </c>
      <c r="G22" s="358"/>
      <c r="H22" s="358"/>
      <c r="I22" s="358"/>
    </row>
    <row r="23" spans="1:9" x14ac:dyDescent="0.2">
      <c r="A23" s="633"/>
      <c r="B23" s="88">
        <v>610</v>
      </c>
      <c r="C23" s="87"/>
      <c r="D23" s="88" t="s">
        <v>54</v>
      </c>
      <c r="E23" s="540">
        <v>45914.239999999998</v>
      </c>
      <c r="F23" s="424">
        <v>45914.239999999998</v>
      </c>
      <c r="G23" s="358"/>
      <c r="H23" s="358"/>
      <c r="I23" s="358"/>
    </row>
    <row r="24" spans="1:9" x14ac:dyDescent="0.2">
      <c r="A24" s="633"/>
      <c r="B24" s="88">
        <v>620</v>
      </c>
      <c r="C24" s="87"/>
      <c r="D24" s="88" t="s">
        <v>57</v>
      </c>
      <c r="E24" s="540">
        <v>15346.47</v>
      </c>
      <c r="F24" s="424">
        <v>15346.47</v>
      </c>
      <c r="G24" s="358"/>
      <c r="H24" s="358"/>
      <c r="I24" s="358"/>
    </row>
    <row r="25" spans="1:9" x14ac:dyDescent="0.2">
      <c r="A25" s="634"/>
      <c r="B25" s="176">
        <v>630</v>
      </c>
      <c r="C25" s="176"/>
      <c r="D25" s="176" t="s">
        <v>55</v>
      </c>
      <c r="E25" s="541">
        <v>8666.7199999999993</v>
      </c>
      <c r="F25" s="424">
        <v>8666.7199999999993</v>
      </c>
      <c r="G25" s="357"/>
      <c r="H25" s="359"/>
      <c r="I25" s="359"/>
    </row>
    <row r="26" spans="1:9" ht="13.5" thickBot="1" x14ac:dyDescent="0.25">
      <c r="A26" s="635"/>
      <c r="B26" s="263">
        <v>640</v>
      </c>
      <c r="C26" s="263"/>
      <c r="D26" s="263" t="s">
        <v>66</v>
      </c>
      <c r="E26" s="542">
        <v>285.05</v>
      </c>
      <c r="F26" s="424">
        <v>285.05</v>
      </c>
      <c r="G26" s="360"/>
      <c r="H26" s="361"/>
      <c r="I26" s="361"/>
    </row>
    <row r="27" spans="1:9" ht="13.5" thickBot="1" x14ac:dyDescent="0.25">
      <c r="A27" s="23" t="s">
        <v>11</v>
      </c>
      <c r="B27" s="24"/>
      <c r="C27" s="24"/>
      <c r="D27" s="24"/>
      <c r="E27" s="60">
        <f>SUM(E23:E26)</f>
        <v>70212.479999999996</v>
      </c>
      <c r="F27" s="61">
        <f>SUM(F23:F26)</f>
        <v>70212.479999999996</v>
      </c>
      <c r="G27" s="360"/>
      <c r="H27" s="361"/>
      <c r="I27" s="361"/>
    </row>
    <row r="28" spans="1:9" ht="13.5" thickBot="1" x14ac:dyDescent="0.25">
      <c r="A28" s="635"/>
      <c r="B28" s="279"/>
      <c r="C28" s="237"/>
      <c r="D28" s="237"/>
      <c r="E28" s="236"/>
      <c r="F28" s="636"/>
      <c r="G28" s="357"/>
      <c r="H28" s="362"/>
      <c r="I28" s="362"/>
    </row>
    <row r="29" spans="1:9" ht="13.5" thickBot="1" x14ac:dyDescent="0.25">
      <c r="A29" s="23" t="s">
        <v>12</v>
      </c>
      <c r="B29" s="251"/>
      <c r="C29" s="24"/>
      <c r="D29" s="24"/>
      <c r="E29" s="60">
        <v>0</v>
      </c>
      <c r="F29" s="61">
        <v>0</v>
      </c>
      <c r="G29" s="357"/>
      <c r="H29" s="362"/>
      <c r="I29" s="362"/>
    </row>
    <row r="30" spans="1:9" ht="13.5" thickBot="1" x14ac:dyDescent="0.25">
      <c r="A30" s="26" t="s">
        <v>13</v>
      </c>
      <c r="B30" s="24"/>
      <c r="C30" s="24"/>
      <c r="D30" s="24"/>
      <c r="E30" s="58">
        <f>E29+E27</f>
        <v>70212.479999999996</v>
      </c>
      <c r="F30" s="59">
        <f>F29+F27</f>
        <v>70212.479999999996</v>
      </c>
      <c r="G30" s="357"/>
      <c r="H30" s="362"/>
      <c r="I30" s="362"/>
    </row>
    <row r="31" spans="1:9" x14ac:dyDescent="0.2">
      <c r="A31" s="381" t="s">
        <v>249</v>
      </c>
      <c r="B31" s="1069" t="s">
        <v>6</v>
      </c>
      <c r="C31" s="1069"/>
      <c r="D31" s="382" t="s">
        <v>250</v>
      </c>
      <c r="E31" s="382" t="s">
        <v>9</v>
      </c>
      <c r="F31" s="383" t="s">
        <v>10</v>
      </c>
      <c r="G31" s="357"/>
      <c r="H31" s="362"/>
      <c r="I31" s="362"/>
    </row>
    <row r="32" spans="1:9" x14ac:dyDescent="0.2">
      <c r="A32" s="384"/>
      <c r="B32" s="1070">
        <v>223</v>
      </c>
      <c r="C32" s="1071"/>
      <c r="D32" s="22" t="s">
        <v>273</v>
      </c>
      <c r="E32" s="55">
        <v>8923.7999999999993</v>
      </c>
      <c r="F32" s="385">
        <v>8923.7999999999993</v>
      </c>
      <c r="G32" s="372"/>
      <c r="H32" s="372"/>
      <c r="I32" s="372"/>
    </row>
    <row r="33" spans="1:9" x14ac:dyDescent="0.2">
      <c r="A33" s="736"/>
      <c r="B33" s="730"/>
      <c r="C33" s="731">
        <v>312</v>
      </c>
      <c r="D33" s="22" t="s">
        <v>405</v>
      </c>
      <c r="E33" s="55">
        <v>6327.36</v>
      </c>
      <c r="F33" s="385">
        <v>6327.36</v>
      </c>
      <c r="G33" s="372"/>
      <c r="H33" s="372"/>
      <c r="I33" s="372"/>
    </row>
    <row r="34" spans="1:9" ht="13.5" thickBot="1" x14ac:dyDescent="0.25">
      <c r="A34" s="33" t="s">
        <v>251</v>
      </c>
      <c r="B34" s="31"/>
      <c r="C34" s="31"/>
      <c r="D34" s="31"/>
      <c r="E34" s="356">
        <f>E32+E33</f>
        <v>15251.16</v>
      </c>
      <c r="F34" s="354">
        <f>F32+F33</f>
        <v>15251.16</v>
      </c>
      <c r="G34" s="11"/>
      <c r="H34" s="11"/>
      <c r="I34" s="11"/>
    </row>
    <row r="35" spans="1:9" ht="10.5" customHeight="1" x14ac:dyDescent="0.2">
      <c r="E35" s="357"/>
      <c r="F35" s="357"/>
      <c r="G35" s="358"/>
      <c r="H35" s="358"/>
      <c r="I35" s="363"/>
    </row>
    <row r="36" spans="1:9" ht="17.25" customHeight="1" x14ac:dyDescent="0.25">
      <c r="A36" s="13" t="s">
        <v>14</v>
      </c>
      <c r="B36" s="283"/>
      <c r="C36" s="14"/>
      <c r="D36" s="14"/>
      <c r="E36" s="14"/>
      <c r="F36" s="14"/>
      <c r="G36" s="366"/>
      <c r="H36" s="367"/>
      <c r="I36" s="366"/>
    </row>
    <row r="37" spans="1:9" ht="6" customHeight="1" x14ac:dyDescent="0.2">
      <c r="A37" s="1"/>
      <c r="B37" s="47"/>
      <c r="G37" s="366"/>
      <c r="H37" s="367"/>
      <c r="I37" s="366"/>
    </row>
    <row r="38" spans="1:9" ht="27.75" customHeight="1" x14ac:dyDescent="0.2">
      <c r="A38" s="825" t="s">
        <v>22</v>
      </c>
      <c r="B38" s="825"/>
      <c r="C38" s="825"/>
      <c r="D38" s="175" t="s">
        <v>15</v>
      </c>
      <c r="E38" s="175" t="s">
        <v>878</v>
      </c>
      <c r="F38" s="175" t="s">
        <v>972</v>
      </c>
      <c r="G38" s="364"/>
      <c r="H38" s="365"/>
      <c r="I38" s="11"/>
    </row>
    <row r="39" spans="1:9" ht="32.25" customHeight="1" x14ac:dyDescent="0.2">
      <c r="A39" s="1275" t="s">
        <v>683</v>
      </c>
      <c r="B39" s="1275"/>
      <c r="C39" s="1275"/>
      <c r="D39" s="431" t="s">
        <v>790</v>
      </c>
      <c r="E39" s="44">
        <v>280</v>
      </c>
      <c r="F39" s="63">
        <v>240</v>
      </c>
      <c r="G39" s="369"/>
      <c r="H39" s="370"/>
      <c r="I39" s="371"/>
    </row>
    <row r="40" spans="1:9" ht="32.25" customHeight="1" x14ac:dyDescent="0.2">
      <c r="A40" s="1275"/>
      <c r="B40" s="1275"/>
      <c r="C40" s="1275"/>
      <c r="D40" s="431" t="s">
        <v>791</v>
      </c>
      <c r="E40" s="44">
        <v>34</v>
      </c>
      <c r="F40" s="63">
        <v>34</v>
      </c>
      <c r="G40" s="369"/>
      <c r="H40" s="370"/>
      <c r="I40" s="371"/>
    </row>
    <row r="41" spans="1:9" x14ac:dyDescent="0.2">
      <c r="A41" s="1275"/>
      <c r="B41" s="1275"/>
      <c r="C41" s="1275"/>
      <c r="D41" s="431" t="s">
        <v>792</v>
      </c>
      <c r="E41" s="44">
        <v>20</v>
      </c>
      <c r="F41" s="63">
        <v>5</v>
      </c>
      <c r="G41" s="373" t="s">
        <v>280</v>
      </c>
      <c r="H41" s="373"/>
      <c r="I41" s="357"/>
    </row>
    <row r="42" spans="1:9" ht="24.75" customHeight="1" thickBot="1" x14ac:dyDescent="0.25">
      <c r="A42" s="6" t="s">
        <v>16</v>
      </c>
      <c r="E42" s="6"/>
      <c r="G42" s="374"/>
      <c r="H42" s="374"/>
      <c r="I42" s="374"/>
    </row>
    <row r="43" spans="1:9" ht="142.5" customHeight="1" thickBot="1" x14ac:dyDescent="0.25">
      <c r="A43" s="376" t="s">
        <v>17</v>
      </c>
      <c r="B43" s="1066" t="s">
        <v>999</v>
      </c>
      <c r="C43" s="820"/>
      <c r="D43" s="820"/>
      <c r="E43" s="820"/>
      <c r="F43" s="821"/>
    </row>
    <row r="44" spans="1:9" ht="13.5" thickBot="1" x14ac:dyDescent="0.25"/>
    <row r="45" spans="1:9" ht="24.75" thickBot="1" x14ac:dyDescent="0.25">
      <c r="A45" s="243" t="s">
        <v>259</v>
      </c>
      <c r="B45" s="1066" t="s">
        <v>431</v>
      </c>
      <c r="C45" s="820"/>
      <c r="D45" s="820"/>
      <c r="E45" s="820"/>
      <c r="F45" s="821"/>
    </row>
  </sheetData>
  <mergeCells count="19">
    <mergeCell ref="C17:F17"/>
    <mergeCell ref="D3:F3"/>
    <mergeCell ref="D4:F4"/>
    <mergeCell ref="D5:F5"/>
    <mergeCell ref="D6:F6"/>
    <mergeCell ref="C8:F8"/>
    <mergeCell ref="C9:F9"/>
    <mergeCell ref="C10:F10"/>
    <mergeCell ref="C12:D12"/>
    <mergeCell ref="C13:D13"/>
    <mergeCell ref="C14:D14"/>
    <mergeCell ref="C15:D15"/>
    <mergeCell ref="B43:F43"/>
    <mergeCell ref="B45:F45"/>
    <mergeCell ref="C18:F18"/>
    <mergeCell ref="B31:C31"/>
    <mergeCell ref="B32:C32"/>
    <mergeCell ref="A38:C38"/>
    <mergeCell ref="A39:C41"/>
  </mergeCells>
  <pageMargins left="0.7" right="0.7" top="0.75" bottom="0.75" header="0.3" footer="0.3"/>
  <pageSetup paperSize="9" scale="81" fitToHeight="0" orientation="portrait" r:id="rId1"/>
  <legacyDrawing r:id="rId2"/>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B050"/>
    <pageSetUpPr fitToPage="1"/>
  </sheetPr>
  <dimension ref="A1:I47"/>
  <sheetViews>
    <sheetView workbookViewId="0">
      <selection activeCell="F35" sqref="F3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73" t="s">
        <v>650</v>
      </c>
      <c r="B5" s="3"/>
      <c r="C5" s="670" t="s">
        <v>276</v>
      </c>
      <c r="D5" s="1280" t="s">
        <v>272</v>
      </c>
      <c r="E5" s="1281"/>
      <c r="F5" s="1282"/>
      <c r="G5" s="7"/>
      <c r="H5" s="7"/>
      <c r="I5" s="7"/>
    </row>
    <row r="6" spans="1:9" ht="13.5" thickBot="1" x14ac:dyDescent="0.25">
      <c r="A6" s="15" t="s">
        <v>27</v>
      </c>
      <c r="B6" s="3"/>
      <c r="C6" s="671" t="s">
        <v>738</v>
      </c>
      <c r="D6" s="1280" t="s">
        <v>441</v>
      </c>
      <c r="E6" s="1281"/>
      <c r="F6" s="1282"/>
      <c r="G6" s="7"/>
      <c r="H6" s="7"/>
      <c r="I6" s="7"/>
    </row>
    <row r="7" spans="1:9" ht="13.5" thickBot="1" x14ac:dyDescent="0.25">
      <c r="A7" s="4"/>
      <c r="B7" s="3"/>
      <c r="C7" s="3"/>
      <c r="D7" s="3"/>
      <c r="E7" s="3"/>
      <c r="F7" s="3"/>
      <c r="G7" s="7"/>
      <c r="H7" s="7"/>
      <c r="I7" s="7"/>
    </row>
    <row r="8" spans="1:9" ht="28.5" customHeight="1" thickBot="1" x14ac:dyDescent="0.25">
      <c r="A8" s="284" t="s">
        <v>21</v>
      </c>
      <c r="B8" s="3"/>
      <c r="C8" s="1233" t="s">
        <v>399</v>
      </c>
      <c r="D8" s="1234"/>
      <c r="E8" s="1234"/>
      <c r="F8" s="1235"/>
      <c r="G8" s="414"/>
      <c r="H8" s="7"/>
      <c r="I8" s="7"/>
    </row>
    <row r="9" spans="1:9" ht="23.25" thickBot="1" x14ac:dyDescent="0.25">
      <c r="A9" s="281" t="s">
        <v>25</v>
      </c>
      <c r="B9" s="3"/>
      <c r="C9" s="927" t="s">
        <v>430</v>
      </c>
      <c r="D9" s="928"/>
      <c r="E9" s="928"/>
      <c r="F9" s="929"/>
      <c r="G9" s="7"/>
      <c r="H9" s="7"/>
      <c r="I9" s="7"/>
    </row>
    <row r="10" spans="1:9" ht="13.5" thickBot="1" x14ac:dyDescent="0.25">
      <c r="A10" s="281" t="s">
        <v>26</v>
      </c>
      <c r="B10" s="3"/>
      <c r="C10" s="1256" t="s">
        <v>442</v>
      </c>
      <c r="D10" s="1257"/>
      <c r="E10" s="1257"/>
      <c r="F10" s="1258"/>
      <c r="G10" s="22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3.5" thickBot="1" x14ac:dyDescent="0.25">
      <c r="A13" s="286" t="s">
        <v>2</v>
      </c>
      <c r="B13" s="3"/>
      <c r="C13" s="1144">
        <v>141.5</v>
      </c>
      <c r="D13" s="793"/>
      <c r="E13" s="3"/>
      <c r="F13" s="3"/>
      <c r="G13" s="7"/>
      <c r="H13" s="7"/>
      <c r="I13" s="7"/>
    </row>
    <row r="14" spans="1:9" ht="13.5" thickBot="1" x14ac:dyDescent="0.25">
      <c r="A14" s="284" t="s">
        <v>279</v>
      </c>
      <c r="B14" s="3"/>
      <c r="C14" s="1144">
        <v>89.540999999999997</v>
      </c>
      <c r="D14" s="793"/>
      <c r="E14" s="3"/>
      <c r="F14" s="3"/>
      <c r="G14" s="7"/>
      <c r="H14" s="7"/>
      <c r="I14" s="7"/>
    </row>
    <row r="15" spans="1:9" ht="13.5" thickBot="1" x14ac:dyDescent="0.25">
      <c r="A15" s="281" t="s">
        <v>1</v>
      </c>
      <c r="B15" s="3"/>
      <c r="C15" s="1151">
        <v>90.040999999999997</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1038</v>
      </c>
      <c r="D17" s="792"/>
      <c r="E17" s="792"/>
      <c r="F17" s="793"/>
      <c r="G17" s="7"/>
      <c r="H17" s="7"/>
      <c r="I17" s="7"/>
    </row>
    <row r="18" spans="1:9" ht="13.5" thickBot="1" x14ac:dyDescent="0.25">
      <c r="A18" s="281" t="s">
        <v>19</v>
      </c>
      <c r="B18" s="3"/>
      <c r="C18" s="791" t="s">
        <v>1035</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7" t="s">
        <v>10</v>
      </c>
      <c r="G22" s="358"/>
      <c r="H22" s="358"/>
      <c r="I22" s="358"/>
    </row>
    <row r="23" spans="1:9" x14ac:dyDescent="0.2">
      <c r="A23" s="136"/>
      <c r="B23" s="88">
        <v>610</v>
      </c>
      <c r="C23" s="87"/>
      <c r="D23" s="497" t="s">
        <v>54</v>
      </c>
      <c r="E23" s="513">
        <v>49426.720000000001</v>
      </c>
      <c r="F23" s="513">
        <v>49426.720000000001</v>
      </c>
      <c r="G23" s="358"/>
      <c r="H23" s="358"/>
      <c r="I23" s="358"/>
    </row>
    <row r="24" spans="1:9" x14ac:dyDescent="0.2">
      <c r="A24" s="136"/>
      <c r="B24" s="88">
        <v>620</v>
      </c>
      <c r="C24" s="87"/>
      <c r="D24" s="88" t="s">
        <v>57</v>
      </c>
      <c r="E24" s="513">
        <v>17313.16</v>
      </c>
      <c r="F24" s="513">
        <v>17313.16</v>
      </c>
      <c r="G24" s="358"/>
      <c r="H24" s="358"/>
      <c r="I24" s="358"/>
    </row>
    <row r="25" spans="1:9" x14ac:dyDescent="0.2">
      <c r="A25" s="237"/>
      <c r="B25" s="176">
        <v>630</v>
      </c>
      <c r="C25" s="176"/>
      <c r="D25" s="176" t="s">
        <v>55</v>
      </c>
      <c r="E25" s="179">
        <v>21868.21</v>
      </c>
      <c r="F25" s="179">
        <v>22368.21</v>
      </c>
      <c r="G25" s="357"/>
      <c r="H25" s="359"/>
      <c r="I25" s="359"/>
    </row>
    <row r="26" spans="1:9" ht="13.5" thickBot="1" x14ac:dyDescent="0.25">
      <c r="A26" s="250"/>
      <c r="B26" s="263">
        <v>640</v>
      </c>
      <c r="C26" s="263"/>
      <c r="D26" s="263" t="s">
        <v>66</v>
      </c>
      <c r="E26" s="264">
        <v>933.87</v>
      </c>
      <c r="F26" s="264">
        <v>933.87</v>
      </c>
      <c r="G26" s="360"/>
      <c r="H26" s="361"/>
      <c r="I26" s="361"/>
    </row>
    <row r="27" spans="1:9" ht="13.5" thickBot="1" x14ac:dyDescent="0.25">
      <c r="A27" s="23" t="s">
        <v>11</v>
      </c>
      <c r="B27" s="24"/>
      <c r="C27" s="24"/>
      <c r="D27" s="24"/>
      <c r="E27" s="60">
        <f>SUM(E23:E26)</f>
        <v>89541.959999999992</v>
      </c>
      <c r="F27" s="61">
        <f>SUM(F23:F26)</f>
        <v>90041.959999999992</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89541.959999999992</v>
      </c>
      <c r="F30" s="58">
        <f>F29+F27</f>
        <v>90041.959999999992</v>
      </c>
      <c r="G30" s="357"/>
      <c r="H30" s="362"/>
      <c r="I30" s="362"/>
    </row>
    <row r="31" spans="1:9" x14ac:dyDescent="0.2">
      <c r="A31" s="381" t="s">
        <v>249</v>
      </c>
      <c r="B31" s="1069" t="s">
        <v>6</v>
      </c>
      <c r="C31" s="1069"/>
      <c r="D31" s="382" t="s">
        <v>250</v>
      </c>
      <c r="E31" s="382" t="s">
        <v>9</v>
      </c>
      <c r="F31" s="383" t="s">
        <v>10</v>
      </c>
      <c r="G31" s="357"/>
      <c r="H31" s="362"/>
      <c r="I31" s="362"/>
    </row>
    <row r="32" spans="1:9" x14ac:dyDescent="0.2">
      <c r="A32" s="384"/>
      <c r="B32" s="1070">
        <v>223</v>
      </c>
      <c r="C32" s="1071"/>
      <c r="D32" s="22" t="s">
        <v>783</v>
      </c>
      <c r="E32" s="55">
        <v>17308.11</v>
      </c>
      <c r="F32" s="385">
        <v>17308.11</v>
      </c>
      <c r="G32" s="372"/>
      <c r="H32" s="372"/>
      <c r="I32" s="372"/>
    </row>
    <row r="33" spans="1:9" x14ac:dyDescent="0.2">
      <c r="A33" s="736"/>
      <c r="B33" s="1070">
        <v>453</v>
      </c>
      <c r="C33" s="1071"/>
      <c r="D33" s="22" t="s">
        <v>1039</v>
      </c>
      <c r="E33" s="55">
        <v>4500.79</v>
      </c>
      <c r="F33" s="385">
        <v>4500.79</v>
      </c>
      <c r="G33" s="372"/>
      <c r="H33" s="372"/>
      <c r="I33" s="372"/>
    </row>
    <row r="34" spans="1:9" ht="13.5" thickBot="1" x14ac:dyDescent="0.25">
      <c r="A34" s="33" t="s">
        <v>251</v>
      </c>
      <c r="B34" s="31"/>
      <c r="C34" s="31"/>
      <c r="D34" s="31"/>
      <c r="E34" s="356">
        <f>SUM(E32:E33)</f>
        <v>21808.9</v>
      </c>
      <c r="F34" s="356">
        <f>SUM(F32:F33)</f>
        <v>21808.9</v>
      </c>
      <c r="G34" s="11"/>
      <c r="H34" s="11"/>
      <c r="I34" s="11"/>
    </row>
    <row r="35" spans="1:9" ht="15.75" customHeight="1" x14ac:dyDescent="0.2">
      <c r="E35" s="357"/>
      <c r="F35" s="357"/>
      <c r="G35" s="358"/>
      <c r="H35" s="358"/>
      <c r="I35" s="363"/>
    </row>
    <row r="36" spans="1:9" ht="12.75" customHeight="1" x14ac:dyDescent="0.25">
      <c r="A36" s="13" t="s">
        <v>14</v>
      </c>
      <c r="B36" s="283"/>
      <c r="C36" s="14"/>
      <c r="D36" s="14"/>
      <c r="E36" s="14"/>
      <c r="F36" s="14"/>
      <c r="G36" s="366"/>
      <c r="H36" s="367"/>
      <c r="I36" s="366"/>
    </row>
    <row r="37" spans="1:9" x14ac:dyDescent="0.2">
      <c r="A37" s="1"/>
      <c r="B37" s="47"/>
      <c r="G37" s="366"/>
      <c r="H37" s="367"/>
      <c r="I37" s="366"/>
    </row>
    <row r="38" spans="1:9" ht="27.75" customHeight="1" x14ac:dyDescent="0.2">
      <c r="A38" s="825" t="s">
        <v>22</v>
      </c>
      <c r="B38" s="825"/>
      <c r="C38" s="825"/>
      <c r="D38" s="175" t="s">
        <v>15</v>
      </c>
      <c r="E38" s="175" t="s">
        <v>878</v>
      </c>
      <c r="F38" s="175" t="s">
        <v>972</v>
      </c>
      <c r="G38" s="364"/>
      <c r="H38" s="365"/>
      <c r="I38" s="11"/>
    </row>
    <row r="39" spans="1:9" ht="32.25" customHeight="1" x14ac:dyDescent="0.2">
      <c r="A39" s="801" t="s">
        <v>365</v>
      </c>
      <c r="B39" s="802"/>
      <c r="C39" s="803"/>
      <c r="D39" s="1276" t="s">
        <v>1061</v>
      </c>
      <c r="E39" s="1278">
        <f>E41+E42+E43</f>
        <v>365</v>
      </c>
      <c r="F39" s="1278">
        <v>280</v>
      </c>
      <c r="G39" s="369"/>
      <c r="H39" s="370"/>
      <c r="I39" s="371"/>
    </row>
    <row r="40" spans="1:9" ht="0.75" customHeight="1" x14ac:dyDescent="0.2">
      <c r="A40" s="831"/>
      <c r="B40" s="953"/>
      <c r="C40" s="832"/>
      <c r="D40" s="1277"/>
      <c r="E40" s="1279"/>
      <c r="F40" s="1279"/>
      <c r="G40" s="369"/>
      <c r="H40" s="370"/>
      <c r="I40" s="371"/>
    </row>
    <row r="41" spans="1:9" x14ac:dyDescent="0.2">
      <c r="A41" s="831"/>
      <c r="B41" s="953"/>
      <c r="C41" s="832"/>
      <c r="D41" s="439" t="s">
        <v>443</v>
      </c>
      <c r="E41" s="672">
        <v>310</v>
      </c>
      <c r="F41" s="672">
        <v>237</v>
      </c>
      <c r="G41" s="373" t="s">
        <v>280</v>
      </c>
      <c r="H41" s="373"/>
      <c r="I41" s="357"/>
    </row>
    <row r="42" spans="1:9" x14ac:dyDescent="0.2">
      <c r="A42" s="831"/>
      <c r="B42" s="953"/>
      <c r="C42" s="832"/>
      <c r="D42" s="439" t="s">
        <v>444</v>
      </c>
      <c r="E42" s="672">
        <v>50</v>
      </c>
      <c r="F42" s="672">
        <v>43</v>
      </c>
      <c r="G42" s="374"/>
      <c r="H42" s="374"/>
      <c r="I42" s="374"/>
    </row>
    <row r="43" spans="1:9" x14ac:dyDescent="0.2">
      <c r="A43" s="804"/>
      <c r="B43" s="805"/>
      <c r="C43" s="806"/>
      <c r="D43" s="439" t="s">
        <v>1062</v>
      </c>
      <c r="E43" s="673">
        <v>5</v>
      </c>
      <c r="F43" s="673" t="s">
        <v>1063</v>
      </c>
      <c r="G43" s="374"/>
      <c r="H43" s="374"/>
      <c r="I43" s="374"/>
    </row>
    <row r="44" spans="1:9" ht="24.75" customHeight="1" thickBot="1" x14ac:dyDescent="0.25">
      <c r="A44" s="6" t="s">
        <v>16</v>
      </c>
      <c r="E44" s="6"/>
      <c r="G44" s="374"/>
      <c r="H44" s="374"/>
      <c r="I44" s="374"/>
    </row>
    <row r="45" spans="1:9" ht="64.5" customHeight="1" thickBot="1" x14ac:dyDescent="0.25">
      <c r="A45" s="376" t="s">
        <v>17</v>
      </c>
      <c r="B45" s="1066" t="s">
        <v>1064</v>
      </c>
      <c r="C45" s="820"/>
      <c r="D45" s="820"/>
      <c r="E45" s="820"/>
      <c r="F45" s="821"/>
    </row>
    <row r="46" spans="1:9" ht="13.5" thickBot="1" x14ac:dyDescent="0.25"/>
    <row r="47" spans="1:9" ht="24.75" thickBot="1" x14ac:dyDescent="0.25">
      <c r="A47" s="243" t="s">
        <v>259</v>
      </c>
      <c r="B47" s="1066" t="s">
        <v>1065</v>
      </c>
      <c r="C47" s="820"/>
      <c r="D47" s="820"/>
      <c r="E47" s="820"/>
      <c r="F47" s="821"/>
    </row>
  </sheetData>
  <mergeCells count="23">
    <mergeCell ref="C17:F17"/>
    <mergeCell ref="D3:F3"/>
    <mergeCell ref="D4:F4"/>
    <mergeCell ref="D5:F5"/>
    <mergeCell ref="D6:F6"/>
    <mergeCell ref="C8:F8"/>
    <mergeCell ref="C9:F9"/>
    <mergeCell ref="C10:F10"/>
    <mergeCell ref="C12:D12"/>
    <mergeCell ref="C13:D13"/>
    <mergeCell ref="C14:D14"/>
    <mergeCell ref="C15:D15"/>
    <mergeCell ref="C18:F18"/>
    <mergeCell ref="B31:C31"/>
    <mergeCell ref="B32:C32"/>
    <mergeCell ref="A38:C38"/>
    <mergeCell ref="B33:C33"/>
    <mergeCell ref="A39:C43"/>
    <mergeCell ref="B47:F47"/>
    <mergeCell ref="D39:D40"/>
    <mergeCell ref="E39:E40"/>
    <mergeCell ref="F39:F40"/>
    <mergeCell ref="B45:F45"/>
  </mergeCells>
  <pageMargins left="0.7" right="0.7" top="0.75" bottom="0.75" header="0.3" footer="0.3"/>
  <pageSetup paperSize="9" scale="81" fitToHeight="0" orientation="portrait" r:id="rId1"/>
  <legacyDrawing r:id="rId2"/>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B050"/>
    <pageSetUpPr fitToPage="1"/>
  </sheetPr>
  <dimension ref="A1:I52"/>
  <sheetViews>
    <sheetView topLeftCell="A24" workbookViewId="0">
      <selection activeCell="F35" sqref="F35"/>
    </sheetView>
  </sheetViews>
  <sheetFormatPr defaultRowHeight="12.75" x14ac:dyDescent="0.2"/>
  <cols>
    <col min="1" max="1" width="25.5703125" customWidth="1"/>
    <col min="2" max="2" width="7.4257812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customHeight="1" thickBot="1" x14ac:dyDescent="0.25">
      <c r="A5" s="16" t="s">
        <v>650</v>
      </c>
      <c r="B5" s="3"/>
      <c r="C5" s="670" t="s">
        <v>368</v>
      </c>
      <c r="D5" s="1283" t="s">
        <v>653</v>
      </c>
      <c r="E5" s="1283"/>
      <c r="F5" s="1283"/>
      <c r="G5" s="7"/>
      <c r="H5" s="7"/>
      <c r="I5" s="7"/>
    </row>
    <row r="6" spans="1:9" ht="13.5" customHeight="1" thickBot="1" x14ac:dyDescent="0.25">
      <c r="A6" s="16" t="s">
        <v>27</v>
      </c>
      <c r="B6" s="3"/>
      <c r="C6" s="670" t="s">
        <v>654</v>
      </c>
      <c r="D6" s="1283" t="s">
        <v>655</v>
      </c>
      <c r="E6" s="1283"/>
      <c r="F6" s="1283"/>
      <c r="G6" s="7"/>
      <c r="H6" s="7"/>
      <c r="I6" s="7"/>
    </row>
    <row r="7" spans="1:9" ht="13.5" thickBot="1" x14ac:dyDescent="0.25">
      <c r="A7" s="4"/>
      <c r="B7" s="3"/>
      <c r="C7" s="3"/>
      <c r="D7" s="3"/>
      <c r="E7" s="3"/>
      <c r="F7" s="3"/>
      <c r="G7" s="7"/>
      <c r="H7" s="7"/>
      <c r="I7" s="7"/>
    </row>
    <row r="8" spans="1:9" ht="13.5" thickBot="1" x14ac:dyDescent="0.25">
      <c r="A8" s="284" t="s">
        <v>21</v>
      </c>
      <c r="B8" s="3"/>
      <c r="C8" s="1284" t="s">
        <v>369</v>
      </c>
      <c r="D8" s="1285"/>
      <c r="E8" s="1285"/>
      <c r="F8" s="1285"/>
      <c r="G8" s="7"/>
      <c r="H8" s="7"/>
      <c r="I8" s="7"/>
    </row>
    <row r="9" spans="1:9" ht="23.25" thickBot="1" x14ac:dyDescent="0.25">
      <c r="A9" s="281" t="s">
        <v>25</v>
      </c>
      <c r="B9" s="3"/>
      <c r="C9" s="927" t="s">
        <v>370</v>
      </c>
      <c r="D9" s="928"/>
      <c r="E9" s="928"/>
      <c r="F9" s="929"/>
      <c r="G9" s="7"/>
      <c r="H9" s="7"/>
      <c r="I9" s="7"/>
    </row>
    <row r="10" spans="1:9" ht="13.5" thickBot="1" x14ac:dyDescent="0.25">
      <c r="A10" s="281" t="s">
        <v>26</v>
      </c>
      <c r="B10" s="3"/>
      <c r="C10" s="791" t="s">
        <v>371</v>
      </c>
      <c r="D10" s="792"/>
      <c r="E10" s="792"/>
      <c r="F10" s="793"/>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5" customHeight="1" thickBot="1" x14ac:dyDescent="0.25">
      <c r="A13" s="286" t="s">
        <v>2</v>
      </c>
      <c r="B13" s="3"/>
      <c r="C13" s="1144">
        <v>387.71</v>
      </c>
      <c r="D13" s="793"/>
      <c r="E13" s="3"/>
      <c r="F13" s="3"/>
      <c r="G13" s="7"/>
      <c r="H13" s="7"/>
      <c r="I13" s="7"/>
    </row>
    <row r="14" spans="1:9" ht="15.75" customHeight="1" thickBot="1" x14ac:dyDescent="0.25">
      <c r="A14" s="284" t="s">
        <v>279</v>
      </c>
      <c r="B14" s="3"/>
      <c r="C14" s="1144">
        <v>358.34100000000001</v>
      </c>
      <c r="D14" s="793"/>
      <c r="E14" s="3"/>
      <c r="F14" s="3"/>
      <c r="G14" s="7"/>
      <c r="H14" s="7"/>
      <c r="I14" s="7"/>
    </row>
    <row r="15" spans="1:9" ht="13.5" thickBot="1" x14ac:dyDescent="0.25">
      <c r="A15" s="281" t="s">
        <v>1</v>
      </c>
      <c r="B15" s="3"/>
      <c r="C15" s="1151">
        <v>357.66199999999998</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1041</v>
      </c>
      <c r="D17" s="792"/>
      <c r="E17" s="792"/>
      <c r="F17" s="793"/>
      <c r="G17" s="7"/>
      <c r="H17" s="7"/>
      <c r="I17" s="7"/>
    </row>
    <row r="18" spans="1:9" ht="13.5" thickBot="1" x14ac:dyDescent="0.25">
      <c r="A18" s="281" t="s">
        <v>19</v>
      </c>
      <c r="B18" s="3"/>
      <c r="C18" s="791" t="s">
        <v>1040</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7.5" customHeight="1" x14ac:dyDescent="0.25">
      <c r="A21" s="5"/>
      <c r="C21" s="7"/>
      <c r="D21" s="7"/>
      <c r="E21" s="7"/>
      <c r="F21" s="7"/>
      <c r="G21" s="7"/>
      <c r="H21" s="7"/>
      <c r="I21" s="7"/>
    </row>
    <row r="22" spans="1:9" x14ac:dyDescent="0.2">
      <c r="A22" s="28" t="s">
        <v>23</v>
      </c>
      <c r="B22" s="21" t="s">
        <v>6</v>
      </c>
      <c r="C22" s="21" t="s">
        <v>7</v>
      </c>
      <c r="D22" s="21" t="s">
        <v>8</v>
      </c>
      <c r="E22" s="27" t="s">
        <v>9</v>
      </c>
      <c r="F22" s="27" t="s">
        <v>10</v>
      </c>
      <c r="G22" s="358"/>
      <c r="H22" s="358"/>
      <c r="I22" s="358"/>
    </row>
    <row r="23" spans="1:9" x14ac:dyDescent="0.2">
      <c r="A23" s="136"/>
      <c r="B23" s="88">
        <v>610</v>
      </c>
      <c r="C23" s="87"/>
      <c r="D23" s="497" t="s">
        <v>54</v>
      </c>
      <c r="E23" s="533">
        <v>237995.8</v>
      </c>
      <c r="F23" s="533">
        <v>237995.8</v>
      </c>
      <c r="G23" s="358"/>
      <c r="H23" s="358"/>
      <c r="I23" s="358"/>
    </row>
    <row r="24" spans="1:9" x14ac:dyDescent="0.2">
      <c r="A24" s="136"/>
      <c r="B24" s="88">
        <v>620</v>
      </c>
      <c r="C24" s="87"/>
      <c r="D24" s="88" t="s">
        <v>57</v>
      </c>
      <c r="E24" s="604">
        <v>83775.56</v>
      </c>
      <c r="F24" s="604">
        <v>83775.56</v>
      </c>
      <c r="G24" s="358"/>
      <c r="H24" s="358"/>
      <c r="I24" s="358"/>
    </row>
    <row r="25" spans="1:9" x14ac:dyDescent="0.2">
      <c r="A25" s="237"/>
      <c r="B25" s="176">
        <v>630</v>
      </c>
      <c r="C25" s="176"/>
      <c r="D25" s="176" t="s">
        <v>55</v>
      </c>
      <c r="E25" s="179">
        <v>36509.94</v>
      </c>
      <c r="F25" s="179">
        <v>35831</v>
      </c>
      <c r="G25" s="357"/>
      <c r="H25" s="359"/>
      <c r="I25" s="359"/>
    </row>
    <row r="26" spans="1:9" ht="13.5" thickBot="1" x14ac:dyDescent="0.25">
      <c r="A26" s="250"/>
      <c r="B26" s="263">
        <v>640</v>
      </c>
      <c r="C26" s="263"/>
      <c r="D26" s="263" t="s">
        <v>66</v>
      </c>
      <c r="E26" s="264">
        <v>60</v>
      </c>
      <c r="F26" s="264">
        <v>60</v>
      </c>
      <c r="G26" s="360"/>
      <c r="H26" s="361"/>
      <c r="I26" s="361"/>
    </row>
    <row r="27" spans="1:9" ht="13.5" thickBot="1" x14ac:dyDescent="0.25">
      <c r="A27" s="23" t="s">
        <v>11</v>
      </c>
      <c r="B27" s="24"/>
      <c r="C27" s="24"/>
      <c r="D27" s="24"/>
      <c r="E27" s="60">
        <f>SUM(E23:E26)</f>
        <v>358341.3</v>
      </c>
      <c r="F27" s="61">
        <f>SUM(F23:F26)</f>
        <v>357662.36</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358341.3</v>
      </c>
      <c r="F30" s="58">
        <f>F29+F27</f>
        <v>357662.36</v>
      </c>
      <c r="G30" s="357"/>
      <c r="H30" s="362"/>
      <c r="I30" s="362"/>
    </row>
    <row r="31" spans="1:9" x14ac:dyDescent="0.2">
      <c r="A31" s="28" t="s">
        <v>249</v>
      </c>
      <c r="B31" s="1167" t="s">
        <v>6</v>
      </c>
      <c r="C31" s="1168"/>
      <c r="D31" s="21" t="s">
        <v>250</v>
      </c>
      <c r="E31" s="21" t="s">
        <v>9</v>
      </c>
      <c r="F31" s="21" t="s">
        <v>10</v>
      </c>
      <c r="G31" s="357"/>
      <c r="H31" s="362"/>
      <c r="I31" s="362"/>
    </row>
    <row r="32" spans="1:9" x14ac:dyDescent="0.2">
      <c r="A32" s="136"/>
      <c r="B32" s="1169">
        <v>223</v>
      </c>
      <c r="C32" s="1170"/>
      <c r="D32" s="88" t="s">
        <v>374</v>
      </c>
      <c r="E32" s="130">
        <v>15500</v>
      </c>
      <c r="F32" s="130">
        <v>8502.5499999999993</v>
      </c>
      <c r="G32" s="357"/>
      <c r="H32" s="362"/>
      <c r="I32" s="362"/>
    </row>
    <row r="33" spans="1:9" x14ac:dyDescent="0.2">
      <c r="A33" s="136"/>
      <c r="B33" s="768"/>
      <c r="C33" s="769">
        <v>223</v>
      </c>
      <c r="D33" s="176" t="s">
        <v>1042</v>
      </c>
      <c r="E33" s="179">
        <v>62.02</v>
      </c>
      <c r="F33" s="179">
        <v>62.02</v>
      </c>
      <c r="G33" s="357"/>
      <c r="H33" s="362"/>
      <c r="I33" s="362"/>
    </row>
    <row r="34" spans="1:9" ht="13.5" thickBot="1" x14ac:dyDescent="0.25">
      <c r="A34" s="237"/>
      <c r="B34" s="1286">
        <v>312</v>
      </c>
      <c r="C34" s="1287"/>
      <c r="D34" s="176" t="s">
        <v>1043</v>
      </c>
      <c r="E34" s="179">
        <v>3000</v>
      </c>
      <c r="F34" s="179">
        <v>3000</v>
      </c>
      <c r="G34" s="357"/>
      <c r="H34" s="362"/>
      <c r="I34" s="362"/>
    </row>
    <row r="35" spans="1:9" ht="13.5" thickBot="1" x14ac:dyDescent="0.25">
      <c r="A35" s="23" t="s">
        <v>251</v>
      </c>
      <c r="B35" s="24"/>
      <c r="C35" s="24"/>
      <c r="D35" s="24"/>
      <c r="E35" s="60">
        <f>SUM(E31:E34)</f>
        <v>18562.02</v>
      </c>
      <c r="F35" s="61">
        <f>SUM(F31:F34)</f>
        <v>11564.57</v>
      </c>
      <c r="G35" s="357"/>
      <c r="H35" s="362"/>
      <c r="I35" s="362"/>
    </row>
    <row r="36" spans="1:9" ht="15.75" x14ac:dyDescent="0.25">
      <c r="A36" s="13" t="s">
        <v>14</v>
      </c>
      <c r="B36" s="283"/>
      <c r="C36" s="14"/>
      <c r="D36" s="14"/>
      <c r="E36" s="14"/>
      <c r="F36" s="14"/>
      <c r="G36" s="372"/>
      <c r="H36" s="372"/>
      <c r="I36" s="372"/>
    </row>
    <row r="37" spans="1:9" x14ac:dyDescent="0.2">
      <c r="A37" s="1"/>
      <c r="B37" s="47"/>
      <c r="G37" s="11"/>
      <c r="H37" s="11"/>
      <c r="I37" s="11"/>
    </row>
    <row r="38" spans="1:9" ht="27" customHeight="1" x14ac:dyDescent="0.2">
      <c r="A38" s="377" t="s">
        <v>22</v>
      </c>
      <c r="B38" s="1117" t="s">
        <v>15</v>
      </c>
      <c r="C38" s="1205"/>
      <c r="D38" s="1118"/>
      <c r="E38" s="175" t="s">
        <v>878</v>
      </c>
      <c r="F38" s="175" t="s">
        <v>972</v>
      </c>
      <c r="G38" s="358"/>
      <c r="H38" s="358"/>
      <c r="I38" s="363"/>
    </row>
    <row r="39" spans="1:9" ht="12.75" customHeight="1" x14ac:dyDescent="0.2">
      <c r="A39" s="1288" t="s">
        <v>375</v>
      </c>
      <c r="B39" s="1294" t="s">
        <v>773</v>
      </c>
      <c r="C39" s="1295"/>
      <c r="D39" s="1296"/>
      <c r="E39" s="601">
        <v>0.85</v>
      </c>
      <c r="F39" s="601">
        <v>1</v>
      </c>
      <c r="G39" s="366"/>
      <c r="H39" s="367"/>
      <c r="I39" s="366"/>
    </row>
    <row r="40" spans="1:9" ht="12.75" customHeight="1" x14ac:dyDescent="0.2">
      <c r="A40" s="1289"/>
      <c r="B40" s="1291" t="s">
        <v>774</v>
      </c>
      <c r="C40" s="1292"/>
      <c r="D40" s="1293"/>
      <c r="E40" s="601">
        <v>0.8</v>
      </c>
      <c r="F40" s="602">
        <v>0.93</v>
      </c>
      <c r="G40" s="366"/>
      <c r="H40" s="367"/>
      <c r="I40" s="366"/>
    </row>
    <row r="41" spans="1:9" ht="12.75" customHeight="1" x14ac:dyDescent="0.2">
      <c r="A41" s="1289"/>
      <c r="B41" s="1291" t="s">
        <v>409</v>
      </c>
      <c r="C41" s="1292"/>
      <c r="D41" s="1293"/>
      <c r="E41" s="601">
        <v>0.95</v>
      </c>
      <c r="F41" s="601">
        <v>1</v>
      </c>
      <c r="G41" s="366"/>
      <c r="H41" s="367"/>
      <c r="I41" s="366"/>
    </row>
    <row r="42" spans="1:9" x14ac:dyDescent="0.2">
      <c r="A42" s="1289"/>
      <c r="B42" s="1297" t="s">
        <v>408</v>
      </c>
      <c r="C42" s="1298"/>
      <c r="D42" s="1299"/>
      <c r="E42" s="601">
        <v>0</v>
      </c>
      <c r="F42" s="603" t="s">
        <v>1044</v>
      </c>
      <c r="G42" s="366"/>
      <c r="H42" s="367"/>
      <c r="I42" s="366"/>
    </row>
    <row r="43" spans="1:9" x14ac:dyDescent="0.2">
      <c r="A43" s="1289"/>
      <c r="B43" s="1300" t="s">
        <v>775</v>
      </c>
      <c r="C43" s="1301"/>
      <c r="D43" s="1302"/>
      <c r="E43" s="600" t="s">
        <v>780</v>
      </c>
      <c r="F43" s="603">
        <v>312</v>
      </c>
      <c r="G43" s="366"/>
      <c r="H43" s="367"/>
      <c r="I43" s="366"/>
    </row>
    <row r="44" spans="1:9" x14ac:dyDescent="0.2">
      <c r="A44" s="1289"/>
      <c r="B44" s="1291" t="s">
        <v>776</v>
      </c>
      <c r="C44" s="1292"/>
      <c r="D44" s="1293"/>
      <c r="E44" s="603">
        <v>10</v>
      </c>
      <c r="F44" s="603" t="s">
        <v>1045</v>
      </c>
      <c r="G44" s="366"/>
      <c r="H44" s="367"/>
      <c r="I44" s="366"/>
    </row>
    <row r="45" spans="1:9" x14ac:dyDescent="0.2">
      <c r="A45" s="1289"/>
      <c r="B45" s="1291" t="s">
        <v>777</v>
      </c>
      <c r="C45" s="1292"/>
      <c r="D45" s="1293"/>
      <c r="E45" s="603">
        <v>8</v>
      </c>
      <c r="F45" s="603">
        <v>5</v>
      </c>
      <c r="G45" s="366"/>
      <c r="H45" s="367"/>
      <c r="I45" s="366"/>
    </row>
    <row r="46" spans="1:9" x14ac:dyDescent="0.2">
      <c r="A46" s="1289"/>
      <c r="B46" s="1291" t="s">
        <v>778</v>
      </c>
      <c r="C46" s="1292"/>
      <c r="D46" s="1293"/>
      <c r="E46" s="603">
        <v>10</v>
      </c>
      <c r="F46" s="603">
        <v>7</v>
      </c>
      <c r="G46" s="366"/>
      <c r="H46" s="367"/>
      <c r="I46" s="366"/>
    </row>
    <row r="47" spans="1:9" x14ac:dyDescent="0.2">
      <c r="A47" s="1290"/>
      <c r="B47" s="1291" t="s">
        <v>779</v>
      </c>
      <c r="C47" s="1292"/>
      <c r="D47" s="1293"/>
      <c r="E47" s="603">
        <v>2</v>
      </c>
      <c r="F47" s="603">
        <v>1</v>
      </c>
      <c r="G47" s="364"/>
      <c r="H47" s="365"/>
      <c r="I47" s="11"/>
    </row>
    <row r="48" spans="1:9" ht="12.75" customHeight="1" x14ac:dyDescent="0.2">
      <c r="E48" s="368"/>
      <c r="F48" s="368"/>
      <c r="G48" s="369"/>
      <c r="H48" s="370"/>
      <c r="I48" s="371"/>
    </row>
    <row r="49" spans="1:9" ht="13.5" thickBot="1" x14ac:dyDescent="0.25">
      <c r="A49" s="6" t="s">
        <v>16</v>
      </c>
      <c r="E49" s="6"/>
      <c r="G49" s="373" t="s">
        <v>280</v>
      </c>
      <c r="H49" s="373"/>
      <c r="I49" s="357"/>
    </row>
    <row r="50" spans="1:9" ht="303.75" customHeight="1" thickBot="1" x14ac:dyDescent="0.25">
      <c r="A50" s="376" t="s">
        <v>17</v>
      </c>
      <c r="B50" s="1303" t="s">
        <v>1046</v>
      </c>
      <c r="C50" s="1304"/>
      <c r="D50" s="1304"/>
      <c r="E50" s="1304"/>
      <c r="F50" s="1305"/>
      <c r="G50" s="374"/>
      <c r="H50" s="374"/>
      <c r="I50" s="374"/>
    </row>
    <row r="51" spans="1:9" ht="13.5" thickBot="1" x14ac:dyDescent="0.25">
      <c r="G51" s="11"/>
      <c r="H51" s="11"/>
      <c r="I51" s="11"/>
    </row>
    <row r="52" spans="1:9" ht="35.25" customHeight="1" thickBot="1" x14ac:dyDescent="0.25">
      <c r="A52" s="243" t="s">
        <v>259</v>
      </c>
      <c r="B52" s="1066"/>
      <c r="C52" s="820"/>
      <c r="D52" s="820"/>
      <c r="E52" s="820"/>
      <c r="F52" s="821"/>
      <c r="G52" s="374"/>
      <c r="H52" s="374"/>
      <c r="I52" s="374"/>
    </row>
  </sheetData>
  <mergeCells count="29">
    <mergeCell ref="B34:C34"/>
    <mergeCell ref="A39:A47"/>
    <mergeCell ref="B45:D45"/>
    <mergeCell ref="B46:D46"/>
    <mergeCell ref="B52:F52"/>
    <mergeCell ref="B38:D38"/>
    <mergeCell ref="B39:D39"/>
    <mergeCell ref="B40:D40"/>
    <mergeCell ref="B41:D41"/>
    <mergeCell ref="B42:D42"/>
    <mergeCell ref="B43:D43"/>
    <mergeCell ref="B44:D44"/>
    <mergeCell ref="B50:F50"/>
    <mergeCell ref="B47:D47"/>
    <mergeCell ref="C15:D15"/>
    <mergeCell ref="C17:F17"/>
    <mergeCell ref="C18:F18"/>
    <mergeCell ref="B31:C31"/>
    <mergeCell ref="B32:C32"/>
    <mergeCell ref="C10:F10"/>
    <mergeCell ref="D6:F6"/>
    <mergeCell ref="C12:D12"/>
    <mergeCell ref="C13:D13"/>
    <mergeCell ref="C14:D14"/>
    <mergeCell ref="D3:F3"/>
    <mergeCell ref="D4:F4"/>
    <mergeCell ref="D5:F5"/>
    <mergeCell ref="C8:F8"/>
    <mergeCell ref="C9:F9"/>
  </mergeCells>
  <pageMargins left="0.7" right="0.7" top="0.75" bottom="0.75" header="0.3" footer="0.3"/>
  <pageSetup paperSize="9" scale="78" fitToHeight="0" orientation="portrait" verticalDpi="0" r:id="rId1"/>
  <legacyDrawing r:id="rId2"/>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B050"/>
    <pageSetUpPr fitToPage="1"/>
  </sheetPr>
  <dimension ref="A1:I43"/>
  <sheetViews>
    <sheetView topLeftCell="A4" workbookViewId="0">
      <selection activeCell="F35" sqref="F3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16" t="s">
        <v>650</v>
      </c>
      <c r="B5" s="3"/>
      <c r="C5" s="670" t="s">
        <v>434</v>
      </c>
      <c r="D5" s="1095" t="s">
        <v>435</v>
      </c>
      <c r="E5" s="1096"/>
      <c r="F5" s="1097"/>
      <c r="G5" s="7"/>
      <c r="H5" s="7"/>
      <c r="I5" s="7"/>
    </row>
    <row r="6" spans="1:9" ht="13.5" thickBot="1" x14ac:dyDescent="0.25">
      <c r="A6" s="16" t="s">
        <v>27</v>
      </c>
      <c r="B6" s="3"/>
      <c r="C6" s="671" t="s">
        <v>665</v>
      </c>
      <c r="D6" s="1095" t="s">
        <v>440</v>
      </c>
      <c r="E6" s="1096"/>
      <c r="F6" s="1097"/>
      <c r="G6" s="7"/>
      <c r="H6" s="7"/>
      <c r="I6" s="7"/>
    </row>
    <row r="7" spans="1:9" ht="13.5" thickBot="1" x14ac:dyDescent="0.25">
      <c r="A7" s="4"/>
      <c r="B7" s="3"/>
      <c r="C7" s="3"/>
      <c r="D7" s="3"/>
      <c r="E7" s="3"/>
      <c r="F7" s="3"/>
      <c r="G7" s="7"/>
      <c r="H7" s="7"/>
      <c r="I7" s="7"/>
    </row>
    <row r="8" spans="1:9" ht="13.5" thickBot="1" x14ac:dyDescent="0.25">
      <c r="A8" s="284" t="s">
        <v>21</v>
      </c>
      <c r="B8" s="3"/>
      <c r="C8" s="791" t="s">
        <v>440</v>
      </c>
      <c r="D8" s="792"/>
      <c r="E8" s="792"/>
      <c r="F8" s="793"/>
      <c r="G8" s="7"/>
      <c r="H8" s="7"/>
      <c r="I8" s="7"/>
    </row>
    <row r="9" spans="1:9" ht="23.25" thickBot="1" x14ac:dyDescent="0.25">
      <c r="A9" s="281" t="s">
        <v>25</v>
      </c>
      <c r="B9" s="3"/>
      <c r="C9" s="927" t="s">
        <v>430</v>
      </c>
      <c r="D9" s="928"/>
      <c r="E9" s="928"/>
      <c r="F9" s="929"/>
      <c r="G9" s="7"/>
      <c r="H9" s="7"/>
      <c r="I9" s="7"/>
    </row>
    <row r="10" spans="1:9" ht="13.5" thickBot="1" x14ac:dyDescent="0.25">
      <c r="A10" s="281" t="s">
        <v>26</v>
      </c>
      <c r="B10" s="3"/>
      <c r="C10" s="791" t="s">
        <v>897</v>
      </c>
      <c r="D10" s="792"/>
      <c r="E10" s="792"/>
      <c r="F10" s="793"/>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3.5" thickBot="1" x14ac:dyDescent="0.25">
      <c r="A13" s="286" t="s">
        <v>2</v>
      </c>
      <c r="B13" s="3"/>
      <c r="C13" s="1144">
        <v>32.537999999999997</v>
      </c>
      <c r="D13" s="793"/>
      <c r="E13" s="3"/>
      <c r="F13" s="3"/>
      <c r="G13" s="7"/>
      <c r="H13" s="7"/>
      <c r="I13" s="7"/>
    </row>
    <row r="14" spans="1:9" ht="13.5" thickBot="1" x14ac:dyDescent="0.25">
      <c r="A14" s="284" t="s">
        <v>279</v>
      </c>
      <c r="B14" s="3"/>
      <c r="C14" s="1144">
        <v>31.184999999999999</v>
      </c>
      <c r="D14" s="793"/>
      <c r="E14" s="3"/>
      <c r="F14" s="3"/>
      <c r="G14" s="7"/>
      <c r="H14" s="7"/>
      <c r="I14" s="7"/>
    </row>
    <row r="15" spans="1:9" ht="13.5" thickBot="1" x14ac:dyDescent="0.25">
      <c r="A15" s="281" t="s">
        <v>1</v>
      </c>
      <c r="B15" s="3"/>
      <c r="C15" s="1151">
        <v>31.184999999999999</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969</v>
      </c>
      <c r="D17" s="792"/>
      <c r="E17" s="792"/>
      <c r="F17" s="793"/>
      <c r="G17" s="7"/>
      <c r="H17" s="7"/>
      <c r="I17" s="7"/>
    </row>
    <row r="18" spans="1:9" ht="13.5" thickBot="1" x14ac:dyDescent="0.25">
      <c r="A18" s="281" t="s">
        <v>19</v>
      </c>
      <c r="B18" s="3"/>
      <c r="C18" s="791" t="s">
        <v>960</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21759</v>
      </c>
      <c r="F23" s="130">
        <v>21759</v>
      </c>
      <c r="G23" s="358"/>
      <c r="H23" s="358"/>
      <c r="I23" s="358"/>
    </row>
    <row r="24" spans="1:9" x14ac:dyDescent="0.2">
      <c r="A24" s="136"/>
      <c r="B24" s="88">
        <v>620</v>
      </c>
      <c r="C24" s="87"/>
      <c r="D24" s="88" t="s">
        <v>57</v>
      </c>
      <c r="E24" s="130">
        <v>7235</v>
      </c>
      <c r="F24" s="130">
        <v>7235</v>
      </c>
      <c r="G24" s="358"/>
      <c r="H24" s="358"/>
      <c r="I24" s="358"/>
    </row>
    <row r="25" spans="1:9" x14ac:dyDescent="0.2">
      <c r="A25" s="237"/>
      <c r="B25" s="176">
        <v>630</v>
      </c>
      <c r="C25" s="176"/>
      <c r="D25" s="176" t="s">
        <v>55</v>
      </c>
      <c r="E25" s="179">
        <v>2017</v>
      </c>
      <c r="F25" s="179">
        <v>2017</v>
      </c>
      <c r="G25" s="357"/>
      <c r="H25" s="359"/>
      <c r="I25" s="359"/>
    </row>
    <row r="26" spans="1:9" ht="13.5" thickBot="1" x14ac:dyDescent="0.25">
      <c r="A26" s="250"/>
      <c r="B26" s="263">
        <v>640</v>
      </c>
      <c r="C26" s="263"/>
      <c r="D26" s="263" t="s">
        <v>66</v>
      </c>
      <c r="E26" s="264">
        <v>174</v>
      </c>
      <c r="F26" s="264">
        <v>174</v>
      </c>
      <c r="G26" s="360"/>
      <c r="H26" s="361"/>
      <c r="I26" s="361"/>
    </row>
    <row r="27" spans="1:9" ht="13.5" thickBot="1" x14ac:dyDescent="0.25">
      <c r="A27" s="23" t="s">
        <v>11</v>
      </c>
      <c r="B27" s="24"/>
      <c r="C27" s="24"/>
      <c r="D27" s="24"/>
      <c r="E27" s="60">
        <f>SUM(E23:E26)</f>
        <v>31185</v>
      </c>
      <c r="F27" s="61">
        <f>SUM(F23:F26)</f>
        <v>31185</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31185</v>
      </c>
      <c r="F30" s="58">
        <f>F29+F27</f>
        <v>31185</v>
      </c>
      <c r="G30" s="357"/>
      <c r="H30" s="362"/>
      <c r="I30" s="362"/>
    </row>
    <row r="31" spans="1:9" x14ac:dyDescent="0.2">
      <c r="A31" s="381" t="s">
        <v>249</v>
      </c>
      <c r="B31" s="1069" t="s">
        <v>6</v>
      </c>
      <c r="C31" s="1069"/>
      <c r="D31" s="382" t="s">
        <v>250</v>
      </c>
      <c r="E31" s="382" t="s">
        <v>9</v>
      </c>
      <c r="F31" s="383" t="s">
        <v>10</v>
      </c>
      <c r="G31" s="357"/>
      <c r="H31" s="362"/>
      <c r="I31" s="362"/>
    </row>
    <row r="32" spans="1:9" x14ac:dyDescent="0.2">
      <c r="A32" s="384"/>
      <c r="B32" s="1070">
        <v>223</v>
      </c>
      <c r="C32" s="1071"/>
      <c r="D32" s="22" t="s">
        <v>273</v>
      </c>
      <c r="E32" s="55">
        <v>1732</v>
      </c>
      <c r="F32" s="385">
        <v>1732</v>
      </c>
      <c r="G32" s="372"/>
      <c r="H32" s="372"/>
      <c r="I32" s="372"/>
    </row>
    <row r="33" spans="1:9" ht="13.5" thickBot="1" x14ac:dyDescent="0.25">
      <c r="A33" s="33" t="s">
        <v>251</v>
      </c>
      <c r="B33" s="31"/>
      <c r="C33" s="31"/>
      <c r="D33" s="31"/>
      <c r="E33" s="356">
        <f>E32</f>
        <v>1732</v>
      </c>
      <c r="F33" s="356">
        <f>F32</f>
        <v>1732</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25" t="s">
        <v>22</v>
      </c>
      <c r="B37" s="825"/>
      <c r="C37" s="825"/>
      <c r="D37" s="175" t="s">
        <v>15</v>
      </c>
      <c r="E37" s="175" t="s">
        <v>878</v>
      </c>
      <c r="F37" s="175" t="s">
        <v>972</v>
      </c>
      <c r="G37" s="364"/>
      <c r="H37" s="365"/>
      <c r="I37" s="11"/>
    </row>
    <row r="38" spans="1:9" ht="44.25" customHeight="1" x14ac:dyDescent="0.2">
      <c r="A38" s="807" t="s">
        <v>432</v>
      </c>
      <c r="B38" s="807"/>
      <c r="C38" s="807"/>
      <c r="D38" s="616" t="s">
        <v>666</v>
      </c>
      <c r="E38" s="44">
        <v>2</v>
      </c>
      <c r="F38" s="63">
        <v>2</v>
      </c>
      <c r="G38" s="369"/>
      <c r="H38" s="370"/>
      <c r="I38" s="371"/>
    </row>
    <row r="39" spans="1:9" ht="35.25" customHeight="1" x14ac:dyDescent="0.2">
      <c r="A39" s="807"/>
      <c r="B39" s="807"/>
      <c r="C39" s="807"/>
      <c r="D39" s="616" t="s">
        <v>798</v>
      </c>
      <c r="E39" s="208">
        <v>60</v>
      </c>
      <c r="F39" s="583">
        <v>56</v>
      </c>
      <c r="G39" s="369"/>
      <c r="H39" s="370"/>
      <c r="I39" s="371"/>
    </row>
    <row r="40" spans="1:9" ht="24.75" customHeight="1" thickBot="1" x14ac:dyDescent="0.25">
      <c r="A40" s="6" t="s">
        <v>16</v>
      </c>
      <c r="E40" s="6"/>
      <c r="G40" s="374"/>
      <c r="H40" s="374"/>
      <c r="I40" s="374"/>
    </row>
    <row r="41" spans="1:9" ht="189.75" customHeight="1" thickBot="1" x14ac:dyDescent="0.25">
      <c r="A41" s="376" t="s">
        <v>17</v>
      </c>
      <c r="B41" s="1066" t="s">
        <v>974</v>
      </c>
      <c r="C41" s="820"/>
      <c r="D41" s="820"/>
      <c r="E41" s="820"/>
      <c r="F41" s="821"/>
    </row>
    <row r="42" spans="1:9" ht="13.5" thickBot="1" x14ac:dyDescent="0.25"/>
    <row r="43" spans="1:9" ht="24.75" thickBot="1" x14ac:dyDescent="0.25">
      <c r="A43" s="243" t="s">
        <v>259</v>
      </c>
      <c r="B43" s="1066" t="s">
        <v>431</v>
      </c>
      <c r="C43" s="820"/>
      <c r="D43" s="820"/>
      <c r="E43" s="820"/>
      <c r="F43" s="821"/>
    </row>
  </sheetData>
  <mergeCells count="19">
    <mergeCell ref="C17:F17"/>
    <mergeCell ref="D3:F3"/>
    <mergeCell ref="D4:F4"/>
    <mergeCell ref="D5:F5"/>
    <mergeCell ref="D6:F6"/>
    <mergeCell ref="C8:F8"/>
    <mergeCell ref="C9:F9"/>
    <mergeCell ref="C10:F10"/>
    <mergeCell ref="C12:D12"/>
    <mergeCell ref="C13:D13"/>
    <mergeCell ref="C14:D14"/>
    <mergeCell ref="C15:D15"/>
    <mergeCell ref="B43:F43"/>
    <mergeCell ref="C18:F18"/>
    <mergeCell ref="B31:C31"/>
    <mergeCell ref="B32:C32"/>
    <mergeCell ref="A37:C37"/>
    <mergeCell ref="B41:F41"/>
    <mergeCell ref="A38:C39"/>
  </mergeCells>
  <pageMargins left="0.7" right="0.7" top="0.75" bottom="0.75" header="0.3" footer="0.3"/>
  <pageSetup paperSize="9" fitToHeight="0" orientation="portrait" r:id="rId1"/>
  <legacyDrawing r:id="rId2"/>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B050"/>
    <pageSetUpPr fitToPage="1"/>
  </sheetPr>
  <dimension ref="A1:I42"/>
  <sheetViews>
    <sheetView topLeftCell="A22" workbookViewId="0">
      <selection activeCell="F35" sqref="F3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16" t="s">
        <v>650</v>
      </c>
      <c r="B5" s="3"/>
      <c r="C5" s="670" t="s">
        <v>434</v>
      </c>
      <c r="D5" s="1095" t="s">
        <v>435</v>
      </c>
      <c r="E5" s="1096"/>
      <c r="F5" s="1097"/>
      <c r="G5" s="7"/>
      <c r="H5" s="7"/>
      <c r="I5" s="7"/>
    </row>
    <row r="6" spans="1:9" ht="13.5" thickBot="1" x14ac:dyDescent="0.25">
      <c r="A6" s="16" t="s">
        <v>27</v>
      </c>
      <c r="B6" s="3"/>
      <c r="C6" s="670" t="s">
        <v>758</v>
      </c>
      <c r="D6" s="1309" t="s">
        <v>437</v>
      </c>
      <c r="E6" s="1310"/>
      <c r="F6" s="1311"/>
      <c r="G6" s="7"/>
      <c r="H6" s="7"/>
      <c r="I6" s="7"/>
    </row>
    <row r="7" spans="1:9" ht="13.5" thickBot="1" x14ac:dyDescent="0.25">
      <c r="A7" s="4"/>
      <c r="B7" s="3"/>
      <c r="C7" s="3"/>
      <c r="D7" s="3"/>
      <c r="E7" s="3"/>
      <c r="F7" s="3"/>
      <c r="G7" s="7"/>
      <c r="H7" s="7"/>
      <c r="I7" s="7"/>
    </row>
    <row r="8" spans="1:9" ht="13.5" thickBot="1" x14ac:dyDescent="0.25">
      <c r="A8" s="284" t="s">
        <v>21</v>
      </c>
      <c r="B8" s="3"/>
      <c r="C8" s="1312" t="s">
        <v>438</v>
      </c>
      <c r="D8" s="1313"/>
      <c r="E8" s="1313"/>
      <c r="F8" s="1314"/>
      <c r="G8" s="438"/>
      <c r="H8" s="7"/>
      <c r="I8" s="7"/>
    </row>
    <row r="9" spans="1:9" ht="23.25" thickBot="1" x14ac:dyDescent="0.25">
      <c r="A9" s="281" t="s">
        <v>25</v>
      </c>
      <c r="B9" s="3"/>
      <c r="C9" s="1306" t="s">
        <v>430</v>
      </c>
      <c r="D9" s="1307"/>
      <c r="E9" s="1307"/>
      <c r="F9" s="1308"/>
      <c r="G9" s="7"/>
      <c r="H9" s="7"/>
      <c r="I9" s="7"/>
    </row>
    <row r="10" spans="1:9" ht="13.5" thickBot="1" x14ac:dyDescent="0.25">
      <c r="A10" s="281" t="s">
        <v>26</v>
      </c>
      <c r="B10" s="3"/>
      <c r="C10" s="9" t="s">
        <v>851</v>
      </c>
      <c r="D10" s="8"/>
      <c r="E10" s="8"/>
      <c r="F10" s="53"/>
      <c r="G10" s="22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3.5" thickBot="1" x14ac:dyDescent="0.25">
      <c r="A13" s="286" t="s">
        <v>2</v>
      </c>
      <c r="B13" s="3"/>
      <c r="C13" s="1144">
        <v>50.8</v>
      </c>
      <c r="D13" s="793"/>
      <c r="E13" s="3"/>
      <c r="F13" s="3"/>
      <c r="G13" s="7"/>
      <c r="H13" s="7"/>
      <c r="I13" s="7"/>
    </row>
    <row r="14" spans="1:9" ht="13.5" thickBot="1" x14ac:dyDescent="0.25">
      <c r="A14" s="284" t="s">
        <v>279</v>
      </c>
      <c r="B14" s="3"/>
      <c r="C14" s="1144">
        <v>48.36</v>
      </c>
      <c r="D14" s="793"/>
      <c r="E14" s="3"/>
      <c r="F14" s="3"/>
      <c r="G14" s="7"/>
      <c r="H14" s="7"/>
      <c r="I14" s="7"/>
    </row>
    <row r="15" spans="1:9" ht="13.5" thickBot="1" x14ac:dyDescent="0.25">
      <c r="A15" s="281" t="s">
        <v>1</v>
      </c>
      <c r="B15" s="3"/>
      <c r="C15" s="1151">
        <v>48.36</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1015</v>
      </c>
      <c r="D17" s="792"/>
      <c r="E17" s="792"/>
      <c r="F17" s="793"/>
      <c r="G17" s="7"/>
      <c r="H17" s="7"/>
      <c r="I17" s="7"/>
    </row>
    <row r="18" spans="1:9" ht="13.5" thickBot="1" x14ac:dyDescent="0.25">
      <c r="A18" s="281" t="s">
        <v>19</v>
      </c>
      <c r="B18" s="3"/>
      <c r="C18" s="791" t="s">
        <v>1016</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341">
        <v>32798</v>
      </c>
      <c r="F23" s="341">
        <v>32798</v>
      </c>
      <c r="G23" s="358"/>
      <c r="H23" s="358"/>
      <c r="I23" s="358"/>
    </row>
    <row r="24" spans="1:9" x14ac:dyDescent="0.2">
      <c r="A24" s="136"/>
      <c r="B24" s="88">
        <v>620</v>
      </c>
      <c r="C24" s="87"/>
      <c r="D24" s="88" t="s">
        <v>57</v>
      </c>
      <c r="E24" s="341">
        <v>11262</v>
      </c>
      <c r="F24" s="341">
        <v>11262</v>
      </c>
      <c r="G24" s="358"/>
      <c r="H24" s="358"/>
      <c r="I24" s="358"/>
    </row>
    <row r="25" spans="1:9" x14ac:dyDescent="0.2">
      <c r="A25" s="237"/>
      <c r="B25" s="176">
        <v>630</v>
      </c>
      <c r="C25" s="176"/>
      <c r="D25" s="176" t="s">
        <v>55</v>
      </c>
      <c r="E25" s="341">
        <v>4120</v>
      </c>
      <c r="F25" s="341">
        <v>4120</v>
      </c>
      <c r="G25" s="357"/>
      <c r="H25" s="359"/>
      <c r="I25" s="359"/>
    </row>
    <row r="26" spans="1:9" ht="13.5" thickBot="1" x14ac:dyDescent="0.25">
      <c r="A26" s="250"/>
      <c r="B26" s="263">
        <v>640</v>
      </c>
      <c r="C26" s="263"/>
      <c r="D26" s="263" t="s">
        <v>66</v>
      </c>
      <c r="E26" s="341">
        <v>180</v>
      </c>
      <c r="F26" s="341">
        <v>180</v>
      </c>
      <c r="G26" s="360"/>
      <c r="H26" s="361"/>
      <c r="I26" s="361"/>
    </row>
    <row r="27" spans="1:9" ht="13.5" thickBot="1" x14ac:dyDescent="0.25">
      <c r="A27" s="23" t="s">
        <v>11</v>
      </c>
      <c r="B27" s="24"/>
      <c r="C27" s="24"/>
      <c r="D27" s="24"/>
      <c r="E27" s="60">
        <f>SUM(E23:E26)</f>
        <v>48360</v>
      </c>
      <c r="F27" s="61">
        <f>SUM(F23:F26)</f>
        <v>48360</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48360</v>
      </c>
      <c r="F30" s="58">
        <f>F29+F27</f>
        <v>48360</v>
      </c>
      <c r="G30" s="357"/>
      <c r="H30" s="362"/>
      <c r="I30" s="362"/>
    </row>
    <row r="31" spans="1:9" x14ac:dyDescent="0.2">
      <c r="A31" s="381" t="s">
        <v>249</v>
      </c>
      <c r="B31" s="1069" t="s">
        <v>6</v>
      </c>
      <c r="C31" s="1069"/>
      <c r="D31" s="382" t="s">
        <v>250</v>
      </c>
      <c r="E31" s="382" t="s">
        <v>9</v>
      </c>
      <c r="F31" s="383" t="s">
        <v>10</v>
      </c>
      <c r="G31" s="357"/>
      <c r="H31" s="362"/>
      <c r="I31" s="362"/>
    </row>
    <row r="32" spans="1:9" x14ac:dyDescent="0.2">
      <c r="A32" s="384"/>
      <c r="B32" s="1070">
        <v>223</v>
      </c>
      <c r="C32" s="1071"/>
      <c r="D32" s="22" t="s">
        <v>784</v>
      </c>
      <c r="E32" s="55">
        <v>1150</v>
      </c>
      <c r="F32" s="385">
        <v>1150</v>
      </c>
      <c r="G32" s="372"/>
      <c r="H32" s="372"/>
      <c r="I32" s="372"/>
    </row>
    <row r="33" spans="1:9" ht="13.5" thickBot="1" x14ac:dyDescent="0.25">
      <c r="A33" s="33" t="s">
        <v>251</v>
      </c>
      <c r="B33" s="31"/>
      <c r="C33" s="31"/>
      <c r="D33" s="31"/>
      <c r="E33" s="356">
        <f>E32</f>
        <v>1150</v>
      </c>
      <c r="F33" s="356">
        <f>F32</f>
        <v>1150</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25" t="s">
        <v>22</v>
      </c>
      <c r="B37" s="825"/>
      <c r="C37" s="825"/>
      <c r="D37" s="175" t="s">
        <v>15</v>
      </c>
      <c r="E37" s="175" t="s">
        <v>878</v>
      </c>
      <c r="F37" s="175" t="s">
        <v>972</v>
      </c>
      <c r="G37" s="364"/>
      <c r="H37" s="365"/>
      <c r="I37" s="11"/>
    </row>
    <row r="38" spans="1:9" ht="46.5" customHeight="1" x14ac:dyDescent="0.2">
      <c r="A38" s="807" t="s">
        <v>439</v>
      </c>
      <c r="B38" s="807"/>
      <c r="C38" s="807"/>
      <c r="D38" s="431" t="s">
        <v>433</v>
      </c>
      <c r="E38" s="44">
        <v>75</v>
      </c>
      <c r="F38" s="63">
        <v>75</v>
      </c>
      <c r="G38" s="369"/>
      <c r="H38" s="370"/>
      <c r="I38" s="371"/>
    </row>
    <row r="39" spans="1:9" ht="24.75" customHeight="1" thickBot="1" x14ac:dyDescent="0.25">
      <c r="A39" s="6" t="s">
        <v>16</v>
      </c>
      <c r="E39" s="6"/>
      <c r="G39" s="374"/>
      <c r="H39" s="374"/>
      <c r="I39" s="374"/>
    </row>
    <row r="40" spans="1:9" ht="230.25" customHeight="1" thickBot="1" x14ac:dyDescent="0.25">
      <c r="A40" s="376" t="s">
        <v>17</v>
      </c>
      <c r="B40" s="1066" t="s">
        <v>1021</v>
      </c>
      <c r="C40" s="820"/>
      <c r="D40" s="820"/>
      <c r="E40" s="820"/>
      <c r="F40" s="821"/>
    </row>
    <row r="41" spans="1:9" ht="13.5" thickBot="1" x14ac:dyDescent="0.25"/>
    <row r="42" spans="1:9" ht="71.25" customHeight="1" thickBot="1" x14ac:dyDescent="0.25">
      <c r="A42" s="243" t="s">
        <v>259</v>
      </c>
      <c r="B42" s="1066" t="s">
        <v>1022</v>
      </c>
      <c r="C42" s="820"/>
      <c r="D42" s="820"/>
      <c r="E42" s="820"/>
      <c r="F42" s="821"/>
    </row>
  </sheetData>
  <mergeCells count="18">
    <mergeCell ref="B42:F42"/>
    <mergeCell ref="C18:F18"/>
    <mergeCell ref="B31:C31"/>
    <mergeCell ref="B32:C32"/>
    <mergeCell ref="A37:C37"/>
    <mergeCell ref="A38:C38"/>
    <mergeCell ref="B40:F40"/>
    <mergeCell ref="D3:F3"/>
    <mergeCell ref="D4:F4"/>
    <mergeCell ref="D5:F5"/>
    <mergeCell ref="D6:F6"/>
    <mergeCell ref="C8:F8"/>
    <mergeCell ref="C17:F17"/>
    <mergeCell ref="C9:F9"/>
    <mergeCell ref="C12:D12"/>
    <mergeCell ref="C13:D13"/>
    <mergeCell ref="C14:D14"/>
    <mergeCell ref="C15:D15"/>
  </mergeCells>
  <pageMargins left="0.7" right="0.7" top="0.75" bottom="0.75" header="0.3" footer="0.3"/>
  <pageSetup paperSize="9" fitToHeight="0" orientation="portrait" r:id="rId1"/>
  <legacyDrawing r:id="rId2"/>
</worksheet>
</file>

<file path=xl/worksheets/sheet5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rgb="FF00B050"/>
    <pageSetUpPr fitToPage="1"/>
  </sheetPr>
  <dimension ref="A1:I43"/>
  <sheetViews>
    <sheetView workbookViewId="0">
      <selection activeCell="F35" sqref="F3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280" t="s">
        <v>245</v>
      </c>
      <c r="D4" s="791" t="s">
        <v>246</v>
      </c>
      <c r="E4" s="792"/>
      <c r="F4" s="793"/>
      <c r="G4" s="7"/>
      <c r="H4" s="7"/>
      <c r="I4" s="7"/>
    </row>
    <row r="5" spans="1:9" ht="13.5" thickBot="1" x14ac:dyDescent="0.25">
      <c r="A5" s="16" t="s">
        <v>650</v>
      </c>
      <c r="B5" s="3"/>
      <c r="C5" s="280" t="s">
        <v>434</v>
      </c>
      <c r="D5" s="1095" t="s">
        <v>435</v>
      </c>
      <c r="E5" s="1096"/>
      <c r="F5" s="1097"/>
      <c r="G5" s="7"/>
      <c r="H5" s="7"/>
      <c r="I5" s="7"/>
    </row>
    <row r="6" spans="1:9" ht="13.5" thickBot="1" x14ac:dyDescent="0.25">
      <c r="A6" s="16" t="s">
        <v>27</v>
      </c>
      <c r="B6" s="3"/>
      <c r="C6" s="280" t="s">
        <v>684</v>
      </c>
      <c r="D6" s="1095" t="s">
        <v>436</v>
      </c>
      <c r="E6" s="1096"/>
      <c r="F6" s="1097"/>
      <c r="G6" s="7"/>
      <c r="H6" s="7"/>
      <c r="I6" s="7"/>
    </row>
    <row r="7" spans="1:9" ht="13.5" thickBot="1" x14ac:dyDescent="0.25">
      <c r="A7" s="4"/>
      <c r="B7" s="3"/>
      <c r="C7" s="3"/>
      <c r="D7" s="3"/>
      <c r="E7" s="3"/>
      <c r="F7" s="3"/>
      <c r="G7" s="7"/>
      <c r="H7" s="7"/>
      <c r="I7" s="7"/>
    </row>
    <row r="8" spans="1:9" ht="13.5" thickBot="1" x14ac:dyDescent="0.25">
      <c r="A8" s="284" t="s">
        <v>21</v>
      </c>
      <c r="B8" s="3"/>
      <c r="C8" s="791" t="s">
        <v>429</v>
      </c>
      <c r="D8" s="792"/>
      <c r="E8" s="792"/>
      <c r="F8" s="793"/>
      <c r="G8" s="7"/>
      <c r="H8" s="7"/>
      <c r="I8" s="7"/>
    </row>
    <row r="9" spans="1:9" ht="23.25" thickBot="1" x14ac:dyDescent="0.25">
      <c r="A9" s="281" t="s">
        <v>25</v>
      </c>
      <c r="B9" s="3"/>
      <c r="C9" s="927" t="s">
        <v>430</v>
      </c>
      <c r="D9" s="928"/>
      <c r="E9" s="928"/>
      <c r="F9" s="929"/>
      <c r="G9" s="7"/>
      <c r="H9" s="7"/>
      <c r="I9" s="7"/>
    </row>
    <row r="10" spans="1:9" ht="13.5" thickBot="1" x14ac:dyDescent="0.25">
      <c r="A10" s="281" t="s">
        <v>26</v>
      </c>
      <c r="B10" s="3"/>
      <c r="C10" s="791" t="s">
        <v>412</v>
      </c>
      <c r="D10" s="792"/>
      <c r="E10" s="792"/>
      <c r="F10" s="793"/>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3.5" thickBot="1" x14ac:dyDescent="0.25">
      <c r="A13" s="286" t="s">
        <v>2</v>
      </c>
      <c r="B13" s="3"/>
      <c r="C13" s="1144">
        <v>80.41</v>
      </c>
      <c r="D13" s="793"/>
      <c r="E13" s="3"/>
      <c r="F13" s="3"/>
      <c r="G13" s="7"/>
      <c r="H13" s="7"/>
      <c r="I13" s="7"/>
    </row>
    <row r="14" spans="1:9" ht="13.5" thickBot="1" x14ac:dyDescent="0.25">
      <c r="A14" s="284" t="s">
        <v>279</v>
      </c>
      <c r="B14" s="3"/>
      <c r="C14" s="1144">
        <v>80</v>
      </c>
      <c r="D14" s="793"/>
      <c r="E14" s="3"/>
      <c r="F14" s="3"/>
      <c r="G14" s="7"/>
      <c r="H14" s="7"/>
      <c r="I14" s="7"/>
    </row>
    <row r="15" spans="1:9" ht="13.5" thickBot="1" x14ac:dyDescent="0.25">
      <c r="A15" s="281" t="s">
        <v>1</v>
      </c>
      <c r="B15" s="3"/>
      <c r="C15" s="1151">
        <v>80</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994</v>
      </c>
      <c r="D17" s="792"/>
      <c r="E17" s="792"/>
      <c r="F17" s="793"/>
      <c r="G17" s="7"/>
      <c r="H17" s="7"/>
      <c r="I17" s="7"/>
    </row>
    <row r="18" spans="1:9" ht="13.5" thickBot="1" x14ac:dyDescent="0.25">
      <c r="A18" s="281" t="s">
        <v>19</v>
      </c>
      <c r="B18" s="3"/>
      <c r="C18" s="791" t="s">
        <v>1001</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58163.03</v>
      </c>
      <c r="F23" s="130">
        <v>58163.03</v>
      </c>
      <c r="G23" s="358"/>
      <c r="H23" s="358"/>
      <c r="I23" s="358"/>
    </row>
    <row r="24" spans="1:9" x14ac:dyDescent="0.2">
      <c r="A24" s="136"/>
      <c r="B24" s="88">
        <v>620</v>
      </c>
      <c r="C24" s="87"/>
      <c r="D24" s="88" t="s">
        <v>57</v>
      </c>
      <c r="E24" s="130">
        <v>20202.37</v>
      </c>
      <c r="F24" s="130">
        <v>20202.37</v>
      </c>
      <c r="G24" s="358"/>
      <c r="H24" s="358"/>
      <c r="I24" s="358"/>
    </row>
    <row r="25" spans="1:9" x14ac:dyDescent="0.2">
      <c r="A25" s="237"/>
      <c r="B25" s="176">
        <v>630</v>
      </c>
      <c r="C25" s="176"/>
      <c r="D25" s="176" t="s">
        <v>55</v>
      </c>
      <c r="E25" s="179">
        <v>1636.64</v>
      </c>
      <c r="F25" s="179">
        <v>1636.64</v>
      </c>
      <c r="G25" s="357"/>
      <c r="H25" s="359"/>
      <c r="I25" s="359"/>
    </row>
    <row r="26" spans="1:9" ht="13.5" thickBot="1" x14ac:dyDescent="0.25">
      <c r="A26" s="250"/>
      <c r="B26" s="263">
        <v>640</v>
      </c>
      <c r="C26" s="263"/>
      <c r="D26" s="263" t="s">
        <v>66</v>
      </c>
      <c r="E26" s="264">
        <v>0</v>
      </c>
      <c r="F26" s="264">
        <v>0</v>
      </c>
      <c r="G26" s="360"/>
      <c r="H26" s="361"/>
      <c r="I26" s="361"/>
    </row>
    <row r="27" spans="1:9" ht="13.5" thickBot="1" x14ac:dyDescent="0.25">
      <c r="A27" s="23" t="s">
        <v>11</v>
      </c>
      <c r="B27" s="24"/>
      <c r="C27" s="24"/>
      <c r="D27" s="24"/>
      <c r="E27" s="60">
        <f>SUM(E23:E26)</f>
        <v>80002.039999999994</v>
      </c>
      <c r="F27" s="61">
        <f>SUM(F23:F26)</f>
        <v>80002.039999999994</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80002.039999999994</v>
      </c>
      <c r="F30" s="58">
        <f>F29+F27</f>
        <v>80002.039999999994</v>
      </c>
      <c r="G30" s="357"/>
      <c r="H30" s="362"/>
      <c r="I30" s="362"/>
    </row>
    <row r="31" spans="1:9" x14ac:dyDescent="0.2">
      <c r="A31" s="381" t="s">
        <v>249</v>
      </c>
      <c r="B31" s="1069" t="s">
        <v>6</v>
      </c>
      <c r="C31" s="1069"/>
      <c r="D31" s="382" t="s">
        <v>250</v>
      </c>
      <c r="E31" s="382" t="s">
        <v>9</v>
      </c>
      <c r="F31" s="383" t="s">
        <v>10</v>
      </c>
      <c r="G31" s="357"/>
      <c r="H31" s="362"/>
      <c r="I31" s="362"/>
    </row>
    <row r="32" spans="1:9" x14ac:dyDescent="0.2">
      <c r="A32" s="384"/>
      <c r="B32" s="1070">
        <v>223</v>
      </c>
      <c r="C32" s="1071"/>
      <c r="D32" s="22" t="s">
        <v>784</v>
      </c>
      <c r="E32" s="55">
        <v>3657.6</v>
      </c>
      <c r="F32" s="385">
        <v>3657.6</v>
      </c>
      <c r="G32" s="372"/>
      <c r="H32" s="372"/>
      <c r="I32" s="372"/>
    </row>
    <row r="33" spans="1:9" ht="13.5" thickBot="1" x14ac:dyDescent="0.25">
      <c r="A33" s="33" t="s">
        <v>251</v>
      </c>
      <c r="B33" s="31"/>
      <c r="C33" s="31"/>
      <c r="D33" s="31"/>
      <c r="E33" s="356">
        <f>E32</f>
        <v>3657.6</v>
      </c>
      <c r="F33" s="356">
        <f>F32</f>
        <v>3657.6</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25" t="s">
        <v>22</v>
      </c>
      <c r="B37" s="825"/>
      <c r="C37" s="825"/>
      <c r="D37" s="175" t="s">
        <v>15</v>
      </c>
      <c r="E37" s="175" t="s">
        <v>878</v>
      </c>
      <c r="F37" s="175" t="s">
        <v>972</v>
      </c>
      <c r="G37" s="364"/>
      <c r="H37" s="365"/>
      <c r="I37" s="11"/>
    </row>
    <row r="38" spans="1:9" ht="27.75" customHeight="1" x14ac:dyDescent="0.2">
      <c r="A38" s="801" t="s">
        <v>432</v>
      </c>
      <c r="B38" s="802"/>
      <c r="C38" s="803"/>
      <c r="D38" s="697" t="s">
        <v>666</v>
      </c>
      <c r="E38" s="63">
        <v>5</v>
      </c>
      <c r="F38" s="63">
        <v>5</v>
      </c>
      <c r="G38" s="364"/>
      <c r="H38" s="365"/>
      <c r="I38" s="11"/>
    </row>
    <row r="39" spans="1:9" ht="46.5" customHeight="1" x14ac:dyDescent="0.2">
      <c r="A39" s="804"/>
      <c r="B39" s="805"/>
      <c r="C39" s="806"/>
      <c r="D39" s="431" t="s">
        <v>793</v>
      </c>
      <c r="E39" s="44">
        <v>25</v>
      </c>
      <c r="F39" s="63">
        <v>26.4</v>
      </c>
      <c r="G39" s="369"/>
      <c r="H39" s="370"/>
      <c r="I39" s="371"/>
    </row>
    <row r="40" spans="1:9" ht="24.75" customHeight="1" thickBot="1" x14ac:dyDescent="0.25">
      <c r="A40" s="6" t="s">
        <v>16</v>
      </c>
      <c r="E40" s="6"/>
      <c r="G40" s="374"/>
      <c r="H40" s="374"/>
      <c r="I40" s="374"/>
    </row>
    <row r="41" spans="1:9" ht="135" customHeight="1" thickBot="1" x14ac:dyDescent="0.25">
      <c r="A41" s="376" t="s">
        <v>17</v>
      </c>
      <c r="B41" s="1066" t="s">
        <v>1002</v>
      </c>
      <c r="C41" s="820"/>
      <c r="D41" s="820"/>
      <c r="E41" s="820"/>
      <c r="F41" s="821"/>
    </row>
    <row r="42" spans="1:9" ht="13.5" thickBot="1" x14ac:dyDescent="0.25"/>
    <row r="43" spans="1:9" ht="24.75" thickBot="1" x14ac:dyDescent="0.25">
      <c r="A43" s="243" t="s">
        <v>259</v>
      </c>
      <c r="B43" s="1066" t="s">
        <v>431</v>
      </c>
      <c r="C43" s="820"/>
      <c r="D43" s="820"/>
      <c r="E43" s="820"/>
      <c r="F43" s="821"/>
    </row>
  </sheetData>
  <mergeCells count="19">
    <mergeCell ref="C17:F17"/>
    <mergeCell ref="D3:F3"/>
    <mergeCell ref="D4:F4"/>
    <mergeCell ref="D5:F5"/>
    <mergeCell ref="D6:F6"/>
    <mergeCell ref="C8:F8"/>
    <mergeCell ref="C9:F9"/>
    <mergeCell ref="C10:F10"/>
    <mergeCell ref="C12:D12"/>
    <mergeCell ref="C13:D13"/>
    <mergeCell ref="C14:D14"/>
    <mergeCell ref="C15:D15"/>
    <mergeCell ref="B43:F43"/>
    <mergeCell ref="C18:F18"/>
    <mergeCell ref="B31:C31"/>
    <mergeCell ref="B32:C32"/>
    <mergeCell ref="A37:C37"/>
    <mergeCell ref="B41:F41"/>
    <mergeCell ref="A38:C39"/>
  </mergeCells>
  <pageMargins left="0.7" right="0.7" top="0.75" bottom="0.75" header="0.3" footer="0.3"/>
  <pageSetup paperSize="9" fitToHeight="0" orientation="portrait" r:id="rId1"/>
  <legacyDrawing r:id="rId2"/>
</worksheet>
</file>

<file path=xl/worksheets/sheet5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00B050"/>
    <pageSetUpPr fitToPage="1"/>
  </sheetPr>
  <dimension ref="A1:I43"/>
  <sheetViews>
    <sheetView topLeftCell="A16" workbookViewId="0">
      <selection activeCell="F35" sqref="F3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794" t="s">
        <v>3</v>
      </c>
      <c r="E3" s="1094"/>
      <c r="F3" s="795"/>
      <c r="G3" s="7"/>
      <c r="H3" s="7"/>
      <c r="I3" s="7"/>
    </row>
    <row r="4" spans="1:9" ht="13.5" thickBot="1" x14ac:dyDescent="0.25">
      <c r="A4" s="15" t="s">
        <v>0</v>
      </c>
      <c r="B4" s="3"/>
      <c r="C4" s="669" t="s">
        <v>245</v>
      </c>
      <c r="D4" s="940" t="s">
        <v>246</v>
      </c>
      <c r="E4" s="941"/>
      <c r="F4" s="975"/>
      <c r="G4" s="7"/>
      <c r="H4" s="7"/>
      <c r="I4" s="7"/>
    </row>
    <row r="5" spans="1:9" ht="13.5" thickBot="1" x14ac:dyDescent="0.25">
      <c r="A5" s="16" t="s">
        <v>650</v>
      </c>
      <c r="B5" s="3"/>
      <c r="C5" s="670" t="s">
        <v>434</v>
      </c>
      <c r="D5" s="1095" t="s">
        <v>435</v>
      </c>
      <c r="E5" s="1096"/>
      <c r="F5" s="1097"/>
      <c r="G5" s="7"/>
      <c r="H5" s="7"/>
      <c r="I5" s="7"/>
    </row>
    <row r="6" spans="1:9" ht="13.5" thickBot="1" x14ac:dyDescent="0.25">
      <c r="A6" s="16" t="s">
        <v>27</v>
      </c>
      <c r="B6" s="3"/>
      <c r="C6" s="671" t="s">
        <v>739</v>
      </c>
      <c r="D6" s="1095" t="s">
        <v>445</v>
      </c>
      <c r="E6" s="1096"/>
      <c r="F6" s="1097"/>
      <c r="G6" s="7"/>
      <c r="H6" s="7"/>
      <c r="I6" s="7"/>
    </row>
    <row r="7" spans="1:9" ht="13.5" thickBot="1" x14ac:dyDescent="0.25">
      <c r="A7" s="4"/>
      <c r="B7" s="3"/>
      <c r="C7" s="3"/>
      <c r="D7" s="3"/>
      <c r="E7" s="3"/>
      <c r="F7" s="3"/>
      <c r="G7" s="7"/>
      <c r="H7" s="7"/>
      <c r="I7" s="7"/>
    </row>
    <row r="8" spans="1:9" ht="30" customHeight="1" thickBot="1" x14ac:dyDescent="0.25">
      <c r="A8" s="284" t="s">
        <v>21</v>
      </c>
      <c r="B8" s="3"/>
      <c r="C8" s="1233" t="s">
        <v>399</v>
      </c>
      <c r="D8" s="1234"/>
      <c r="E8" s="1234"/>
      <c r="F8" s="1235"/>
      <c r="G8" s="7"/>
      <c r="H8" s="7"/>
      <c r="I8" s="7"/>
    </row>
    <row r="9" spans="1:9" ht="23.25" customHeight="1" thickBot="1" x14ac:dyDescent="0.25">
      <c r="A9" s="281" t="s">
        <v>25</v>
      </c>
      <c r="B9" s="3"/>
      <c r="C9" s="927" t="s">
        <v>430</v>
      </c>
      <c r="D9" s="928"/>
      <c r="E9" s="928"/>
      <c r="F9" s="929"/>
      <c r="G9" s="7"/>
      <c r="H9" s="7"/>
      <c r="I9" s="7"/>
    </row>
    <row r="10" spans="1:9" ht="13.5" thickBot="1" x14ac:dyDescent="0.25">
      <c r="A10" s="281" t="s">
        <v>26</v>
      </c>
      <c r="B10" s="3"/>
      <c r="C10" s="1256" t="s">
        <v>442</v>
      </c>
      <c r="D10" s="1257"/>
      <c r="E10" s="1257"/>
      <c r="F10" s="1258"/>
      <c r="G10" s="7"/>
      <c r="H10" s="7"/>
      <c r="I10" s="7"/>
    </row>
    <row r="11" spans="1:9" ht="13.5" thickBot="1" x14ac:dyDescent="0.25">
      <c r="A11" s="285"/>
      <c r="B11" s="3"/>
      <c r="C11" s="3"/>
      <c r="D11" s="3"/>
      <c r="E11" s="3"/>
      <c r="F11" s="3"/>
      <c r="G11" s="7"/>
      <c r="H11" s="7"/>
      <c r="I11" s="7"/>
    </row>
    <row r="12" spans="1:9" ht="13.5" thickBot="1" x14ac:dyDescent="0.25">
      <c r="A12" s="285"/>
      <c r="B12" s="3"/>
      <c r="C12" s="794" t="s">
        <v>364</v>
      </c>
      <c r="D12" s="1024"/>
      <c r="E12" s="3"/>
      <c r="F12" s="3"/>
      <c r="G12" s="7"/>
      <c r="H12" s="7"/>
      <c r="I12" s="7"/>
    </row>
    <row r="13" spans="1:9" ht="13.5" thickBot="1" x14ac:dyDescent="0.25">
      <c r="A13" s="286" t="s">
        <v>2</v>
      </c>
      <c r="B13" s="3"/>
      <c r="C13" s="1144">
        <v>89.7</v>
      </c>
      <c r="D13" s="793"/>
      <c r="E13" s="3"/>
      <c r="F13" s="3"/>
      <c r="G13" s="7"/>
      <c r="H13" s="7"/>
      <c r="I13" s="7"/>
    </row>
    <row r="14" spans="1:9" ht="13.5" thickBot="1" x14ac:dyDescent="0.25">
      <c r="A14" s="284" t="s">
        <v>279</v>
      </c>
      <c r="B14" s="3"/>
      <c r="C14" s="1144">
        <v>87.978999999999999</v>
      </c>
      <c r="D14" s="793"/>
      <c r="E14" s="3"/>
      <c r="F14" s="3"/>
      <c r="G14" s="7"/>
      <c r="H14" s="7"/>
      <c r="I14" s="7"/>
    </row>
    <row r="15" spans="1:9" ht="13.5" thickBot="1" x14ac:dyDescent="0.25">
      <c r="A15" s="281" t="s">
        <v>1</v>
      </c>
      <c r="B15" s="3"/>
      <c r="C15" s="1151">
        <v>87.978999999999999</v>
      </c>
      <c r="D15" s="1187"/>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791" t="s">
        <v>1034</v>
      </c>
      <c r="D17" s="792"/>
      <c r="E17" s="792"/>
      <c r="F17" s="793"/>
      <c r="G17" s="7"/>
      <c r="H17" s="7"/>
      <c r="I17" s="7"/>
    </row>
    <row r="18" spans="1:9" ht="13.5" thickBot="1" x14ac:dyDescent="0.25">
      <c r="A18" s="281" t="s">
        <v>19</v>
      </c>
      <c r="B18" s="3"/>
      <c r="C18" s="791" t="s">
        <v>1035</v>
      </c>
      <c r="D18" s="792"/>
      <c r="E18" s="792"/>
      <c r="F18" s="79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502" t="s">
        <v>8</v>
      </c>
      <c r="E22" s="27" t="s">
        <v>9</v>
      </c>
      <c r="F22" s="27" t="s">
        <v>10</v>
      </c>
      <c r="G22" s="358"/>
      <c r="H22" s="358"/>
      <c r="I22" s="358"/>
    </row>
    <row r="23" spans="1:9" x14ac:dyDescent="0.2">
      <c r="A23" s="136"/>
      <c r="B23" s="88">
        <v>610</v>
      </c>
      <c r="C23" s="87"/>
      <c r="D23" s="497" t="s">
        <v>54</v>
      </c>
      <c r="E23" s="513">
        <v>63328.59</v>
      </c>
      <c r="F23" s="513">
        <v>63328.59</v>
      </c>
      <c r="G23" s="358"/>
      <c r="H23" s="358"/>
      <c r="I23" s="358"/>
    </row>
    <row r="24" spans="1:9" x14ac:dyDescent="0.2">
      <c r="A24" s="136"/>
      <c r="B24" s="88">
        <v>620</v>
      </c>
      <c r="C24" s="87"/>
      <c r="D24" s="497" t="s">
        <v>57</v>
      </c>
      <c r="E24" s="513">
        <v>22867.79</v>
      </c>
      <c r="F24" s="513">
        <v>22867.79</v>
      </c>
      <c r="G24" s="358"/>
      <c r="H24" s="358"/>
      <c r="I24" s="358"/>
    </row>
    <row r="25" spans="1:9" x14ac:dyDescent="0.2">
      <c r="A25" s="237"/>
      <c r="B25" s="176">
        <v>630</v>
      </c>
      <c r="C25" s="176"/>
      <c r="D25" s="176" t="s">
        <v>55</v>
      </c>
      <c r="E25" s="513">
        <v>1554.97</v>
      </c>
      <c r="F25" s="513">
        <v>1554.97</v>
      </c>
      <c r="G25" s="357"/>
      <c r="H25" s="359"/>
      <c r="I25" s="359"/>
    </row>
    <row r="26" spans="1:9" ht="13.5" thickBot="1" x14ac:dyDescent="0.25">
      <c r="A26" s="250"/>
      <c r="B26" s="263">
        <v>640</v>
      </c>
      <c r="C26" s="263"/>
      <c r="D26" s="263" t="s">
        <v>66</v>
      </c>
      <c r="E26" s="441">
        <v>227.9</v>
      </c>
      <c r="F26" s="441">
        <v>227.9</v>
      </c>
      <c r="G26" s="360"/>
      <c r="H26" s="361"/>
      <c r="I26" s="361"/>
    </row>
    <row r="27" spans="1:9" ht="13.5" thickBot="1" x14ac:dyDescent="0.25">
      <c r="A27" s="23" t="s">
        <v>11</v>
      </c>
      <c r="B27" s="24"/>
      <c r="C27" s="24"/>
      <c r="D27" s="24"/>
      <c r="E27" s="60">
        <f>SUM(E23:E26)</f>
        <v>87979.25</v>
      </c>
      <c r="F27" s="61">
        <f>SUM(F23:F26)</f>
        <v>87979.25</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87979.25</v>
      </c>
      <c r="F30" s="58">
        <f>F29+F27</f>
        <v>87979.25</v>
      </c>
      <c r="G30" s="357"/>
      <c r="H30" s="362"/>
      <c r="I30" s="362"/>
    </row>
    <row r="31" spans="1:9" x14ac:dyDescent="0.2">
      <c r="A31" s="381" t="s">
        <v>249</v>
      </c>
      <c r="B31" s="1069" t="s">
        <v>6</v>
      </c>
      <c r="C31" s="1069"/>
      <c r="D31" s="382" t="s">
        <v>250</v>
      </c>
      <c r="E31" s="382" t="s">
        <v>9</v>
      </c>
      <c r="F31" s="383" t="s">
        <v>10</v>
      </c>
      <c r="G31" s="357"/>
      <c r="H31" s="362"/>
      <c r="I31" s="362"/>
    </row>
    <row r="32" spans="1:9" x14ac:dyDescent="0.2">
      <c r="A32" s="384"/>
      <c r="B32" s="1070">
        <v>223</v>
      </c>
      <c r="C32" s="1071"/>
      <c r="D32" s="22" t="s">
        <v>784</v>
      </c>
      <c r="E32" s="55">
        <v>4904</v>
      </c>
      <c r="F32" s="385">
        <v>4904</v>
      </c>
      <c r="G32" s="372"/>
      <c r="H32" s="372"/>
      <c r="I32" s="372"/>
    </row>
    <row r="33" spans="1:9" ht="13.5" thickBot="1" x14ac:dyDescent="0.25">
      <c r="A33" s="33" t="s">
        <v>251</v>
      </c>
      <c r="B33" s="31"/>
      <c r="C33" s="31"/>
      <c r="D33" s="31"/>
      <c r="E33" s="356">
        <f>E32</f>
        <v>4904</v>
      </c>
      <c r="F33" s="356">
        <f>F32</f>
        <v>4904</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25" t="s">
        <v>22</v>
      </c>
      <c r="B37" s="825"/>
      <c r="C37" s="825"/>
      <c r="D37" s="175" t="s">
        <v>15</v>
      </c>
      <c r="E37" s="175" t="s">
        <v>878</v>
      </c>
      <c r="F37" s="175" t="s">
        <v>972</v>
      </c>
      <c r="G37" s="364"/>
      <c r="H37" s="365"/>
      <c r="I37" s="11"/>
    </row>
    <row r="38" spans="1:9" ht="46.5" customHeight="1" x14ac:dyDescent="0.2">
      <c r="A38" s="807" t="s">
        <v>432</v>
      </c>
      <c r="B38" s="807"/>
      <c r="C38" s="807"/>
      <c r="D38" s="45" t="s">
        <v>433</v>
      </c>
      <c r="E38" s="44">
        <v>150</v>
      </c>
      <c r="F38" s="63">
        <v>135</v>
      </c>
      <c r="G38" s="369"/>
      <c r="H38" s="370"/>
      <c r="I38" s="371"/>
    </row>
    <row r="39" spans="1:9" ht="46.5" customHeight="1" x14ac:dyDescent="0.2">
      <c r="A39" s="807"/>
      <c r="B39" s="807"/>
      <c r="C39" s="807"/>
      <c r="D39" s="45" t="s">
        <v>446</v>
      </c>
      <c r="E39" s="44">
        <v>5</v>
      </c>
      <c r="F39" s="63">
        <v>5</v>
      </c>
      <c r="G39" s="369"/>
      <c r="H39" s="370"/>
      <c r="I39" s="371"/>
    </row>
    <row r="40" spans="1:9" ht="24.75" customHeight="1" thickBot="1" x14ac:dyDescent="0.25">
      <c r="A40" s="6" t="s">
        <v>16</v>
      </c>
      <c r="E40" s="6"/>
      <c r="G40" s="374"/>
      <c r="H40" s="374"/>
      <c r="I40" s="374"/>
    </row>
    <row r="41" spans="1:9" ht="88.5" customHeight="1" thickBot="1" x14ac:dyDescent="0.25">
      <c r="A41" s="376" t="s">
        <v>17</v>
      </c>
      <c r="B41" s="1066" t="s">
        <v>1066</v>
      </c>
      <c r="C41" s="820"/>
      <c r="D41" s="820"/>
      <c r="E41" s="820"/>
      <c r="F41" s="821"/>
    </row>
    <row r="42" spans="1:9" ht="13.5" thickBot="1" x14ac:dyDescent="0.25"/>
    <row r="43" spans="1:9" ht="24.75" thickBot="1" x14ac:dyDescent="0.25">
      <c r="A43" s="243" t="s">
        <v>259</v>
      </c>
      <c r="B43" s="1066" t="s">
        <v>453</v>
      </c>
      <c r="C43" s="820"/>
      <c r="D43" s="820"/>
      <c r="E43" s="820"/>
      <c r="F43" s="821"/>
    </row>
  </sheetData>
  <mergeCells count="19">
    <mergeCell ref="C17:F17"/>
    <mergeCell ref="D3:F3"/>
    <mergeCell ref="D4:F4"/>
    <mergeCell ref="D5:F5"/>
    <mergeCell ref="D6:F6"/>
    <mergeCell ref="C8:F8"/>
    <mergeCell ref="C9:F9"/>
    <mergeCell ref="C10:F10"/>
    <mergeCell ref="C12:D12"/>
    <mergeCell ref="C13:D13"/>
    <mergeCell ref="C14:D14"/>
    <mergeCell ref="C15:D15"/>
    <mergeCell ref="B43:F43"/>
    <mergeCell ref="A38:C39"/>
    <mergeCell ref="C18:F18"/>
    <mergeCell ref="B31:C31"/>
    <mergeCell ref="B32:C32"/>
    <mergeCell ref="A37:C37"/>
    <mergeCell ref="B41:F41"/>
  </mergeCells>
  <pageMargins left="0.7" right="0.7" top="0.75" bottom="0.75" header="0.3" footer="0.3"/>
  <pageSetup paperSize="9" fitToHeight="0" orientation="portrait" r:id="rId1"/>
  <legacyDrawing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B050"/>
    <pageSetUpPr fitToPage="1"/>
  </sheetPr>
  <dimension ref="A1:G40"/>
  <sheetViews>
    <sheetView topLeftCell="B35" workbookViewId="0">
      <selection activeCell="F35" sqref="F35"/>
    </sheetView>
  </sheetViews>
  <sheetFormatPr defaultRowHeight="12.75" x14ac:dyDescent="0.2"/>
  <cols>
    <col min="1" max="1" width="21" customWidth="1"/>
    <col min="4" max="4" width="18.42578125" customWidth="1"/>
    <col min="5" max="5" width="17" customWidth="1"/>
    <col min="6" max="6" width="22.42578125" customWidth="1"/>
    <col min="7" max="7" width="5.85546875" customWidth="1"/>
  </cols>
  <sheetData>
    <row r="1" spans="1:7" ht="15.75" x14ac:dyDescent="0.25">
      <c r="A1" s="288" t="s">
        <v>4</v>
      </c>
      <c r="B1" s="288"/>
      <c r="C1" s="289"/>
      <c r="D1" s="289"/>
      <c r="E1" s="289"/>
      <c r="F1" s="289"/>
      <c r="G1" s="289"/>
    </row>
    <row r="2" spans="1:7" ht="15.75" x14ac:dyDescent="0.25">
      <c r="A2" s="290"/>
      <c r="B2" s="291"/>
    </row>
    <row r="3" spans="1:7" x14ac:dyDescent="0.2">
      <c r="C3" s="292" t="s">
        <v>24</v>
      </c>
      <c r="D3" s="1328" t="s">
        <v>3</v>
      </c>
      <c r="E3" s="1328"/>
      <c r="F3" s="1328"/>
      <c r="G3" s="1328"/>
    </row>
    <row r="4" spans="1:7" x14ac:dyDescent="0.2">
      <c r="A4" s="293" t="s">
        <v>0</v>
      </c>
      <c r="C4" s="294">
        <v>8</v>
      </c>
      <c r="D4" s="1329" t="s">
        <v>246</v>
      </c>
      <c r="E4" s="1329"/>
      <c r="F4" s="1329"/>
      <c r="G4" s="1329"/>
    </row>
    <row r="5" spans="1:7" x14ac:dyDescent="0.2">
      <c r="A5" s="295" t="s">
        <v>650</v>
      </c>
      <c r="C5" s="296" t="s">
        <v>282</v>
      </c>
      <c r="D5" s="297" t="s">
        <v>283</v>
      </c>
      <c r="E5" s="298"/>
      <c r="F5" s="298"/>
      <c r="G5" s="299"/>
    </row>
    <row r="6" spans="1:7" ht="13.5" thickBot="1" x14ac:dyDescent="0.25">
      <c r="A6" s="300"/>
    </row>
    <row r="7" spans="1:7" x14ac:dyDescent="0.2">
      <c r="A7" s="293" t="s">
        <v>21</v>
      </c>
      <c r="C7" s="1318" t="s">
        <v>283</v>
      </c>
      <c r="D7" s="1319"/>
      <c r="E7" s="1319"/>
      <c r="F7" s="1319"/>
      <c r="G7" s="1320"/>
    </row>
    <row r="8" spans="1:7" x14ac:dyDescent="0.2">
      <c r="A8" s="295" t="s">
        <v>42</v>
      </c>
      <c r="C8" s="1330" t="s">
        <v>48</v>
      </c>
      <c r="D8" s="1331"/>
      <c r="E8" s="1331"/>
      <c r="F8" s="1331"/>
      <c r="G8" s="1332"/>
    </row>
    <row r="9" spans="1:7" ht="13.5" thickBot="1" x14ac:dyDescent="0.25">
      <c r="A9" s="295" t="s">
        <v>26</v>
      </c>
      <c r="C9" s="1333" t="s">
        <v>1102</v>
      </c>
      <c r="D9" s="1334"/>
      <c r="E9" s="1334"/>
      <c r="F9" s="1334"/>
      <c r="G9" s="1335"/>
    </row>
    <row r="10" spans="1:7" x14ac:dyDescent="0.2">
      <c r="A10" s="300"/>
      <c r="C10" s="300"/>
      <c r="D10" s="300"/>
      <c r="E10" s="300"/>
      <c r="F10" s="300"/>
      <c r="G10" s="300"/>
    </row>
    <row r="11" spans="1:7" x14ac:dyDescent="0.2">
      <c r="A11" s="300"/>
      <c r="C11" s="1327" t="s">
        <v>28</v>
      </c>
      <c r="D11" s="1327"/>
      <c r="E11" s="300"/>
      <c r="F11" s="300"/>
      <c r="G11" s="300"/>
    </row>
    <row r="12" spans="1:7" x14ac:dyDescent="0.2">
      <c r="A12" s="301" t="s">
        <v>2</v>
      </c>
      <c r="C12" s="1317">
        <v>26.44</v>
      </c>
      <c r="D12" s="1317"/>
      <c r="E12" s="300"/>
      <c r="F12" s="300"/>
      <c r="G12" s="300"/>
    </row>
    <row r="13" spans="1:7" x14ac:dyDescent="0.2">
      <c r="A13" s="293" t="s">
        <v>20</v>
      </c>
      <c r="C13" s="1317">
        <v>26.44</v>
      </c>
      <c r="D13" s="1317"/>
      <c r="E13" s="300"/>
      <c r="F13" s="300"/>
      <c r="G13" s="300"/>
    </row>
    <row r="14" spans="1:7" x14ac:dyDescent="0.2">
      <c r="A14" s="295" t="s">
        <v>1</v>
      </c>
      <c r="C14" s="1317">
        <v>23.196999999999999</v>
      </c>
      <c r="D14" s="1317"/>
      <c r="E14" s="300"/>
      <c r="F14" s="300"/>
      <c r="G14" s="300"/>
    </row>
    <row r="15" spans="1:7" ht="13.5" thickBot="1" x14ac:dyDescent="0.25">
      <c r="A15" s="302"/>
      <c r="C15" s="303"/>
      <c r="D15" s="303"/>
      <c r="E15" s="304"/>
      <c r="F15" s="304"/>
      <c r="G15" s="304"/>
    </row>
    <row r="16" spans="1:7" x14ac:dyDescent="0.2">
      <c r="A16" s="293" t="s">
        <v>18</v>
      </c>
      <c r="B16" s="7"/>
      <c r="C16" s="1318" t="s">
        <v>1101</v>
      </c>
      <c r="D16" s="1319"/>
      <c r="E16" s="1319"/>
      <c r="F16" s="1319"/>
      <c r="G16" s="1320"/>
    </row>
    <row r="17" spans="1:7" ht="13.5" thickBot="1" x14ac:dyDescent="0.25">
      <c r="A17" s="295" t="s">
        <v>19</v>
      </c>
      <c r="C17" s="1321" t="s">
        <v>879</v>
      </c>
      <c r="D17" s="1322"/>
      <c r="E17" s="1322"/>
      <c r="F17" s="1322"/>
      <c r="G17" s="1323"/>
    </row>
    <row r="19" spans="1:7" ht="15.75" x14ac:dyDescent="0.25">
      <c r="A19" s="288" t="s">
        <v>284</v>
      </c>
      <c r="B19" s="288"/>
      <c r="C19" s="289"/>
      <c r="D19" s="289"/>
      <c r="E19" s="289"/>
      <c r="F19" s="289"/>
      <c r="G19" s="289"/>
    </row>
    <row r="20" spans="1:7" ht="15.75" x14ac:dyDescent="0.25">
      <c r="A20" s="290"/>
      <c r="C20" s="7"/>
      <c r="D20" s="7"/>
      <c r="E20" s="7"/>
      <c r="F20" s="7"/>
      <c r="G20" s="7"/>
    </row>
    <row r="21" spans="1:7" x14ac:dyDescent="0.2">
      <c r="A21" s="305" t="s">
        <v>23</v>
      </c>
      <c r="B21" s="306" t="s">
        <v>6</v>
      </c>
      <c r="C21" s="306" t="s">
        <v>7</v>
      </c>
      <c r="D21" s="306" t="s">
        <v>8</v>
      </c>
      <c r="E21" s="306" t="s">
        <v>9</v>
      </c>
      <c r="F21" s="306" t="s">
        <v>10</v>
      </c>
    </row>
    <row r="22" spans="1:7" x14ac:dyDescent="0.2">
      <c r="A22" s="307"/>
      <c r="B22" s="308">
        <v>610</v>
      </c>
      <c r="C22" s="308"/>
      <c r="D22" s="308" t="s">
        <v>54</v>
      </c>
      <c r="E22" s="309">
        <v>18500</v>
      </c>
      <c r="F22" s="309">
        <v>16166.62</v>
      </c>
    </row>
    <row r="23" spans="1:7" x14ac:dyDescent="0.2">
      <c r="A23" s="310"/>
      <c r="B23" s="308">
        <v>620</v>
      </c>
      <c r="C23" s="308"/>
      <c r="D23" s="308" t="s">
        <v>57</v>
      </c>
      <c r="E23" s="309">
        <v>6800</v>
      </c>
      <c r="F23" s="309">
        <v>5691.12</v>
      </c>
    </row>
    <row r="24" spans="1:7" x14ac:dyDescent="0.2">
      <c r="A24" s="308"/>
      <c r="B24" s="308">
        <v>630</v>
      </c>
      <c r="C24" s="308"/>
      <c r="D24" s="308" t="s">
        <v>55</v>
      </c>
      <c r="E24" s="309">
        <v>1040</v>
      </c>
      <c r="F24" s="309">
        <v>1094.17</v>
      </c>
    </row>
    <row r="25" spans="1:7" x14ac:dyDescent="0.2">
      <c r="A25" s="311"/>
      <c r="B25" s="308">
        <v>640</v>
      </c>
      <c r="C25" s="308"/>
      <c r="D25" s="308" t="s">
        <v>56</v>
      </c>
      <c r="E25" s="309">
        <v>100</v>
      </c>
      <c r="F25" s="309">
        <v>245.28</v>
      </c>
    </row>
    <row r="26" spans="1:7" x14ac:dyDescent="0.2">
      <c r="A26" s="312" t="s">
        <v>11</v>
      </c>
      <c r="B26" s="313"/>
      <c r="C26" s="313"/>
      <c r="D26" s="313"/>
      <c r="E26" s="388">
        <f>SUM(E22:E25)</f>
        <v>26440</v>
      </c>
      <c r="F26" s="388">
        <f>SUM(F22:F25)</f>
        <v>23197.190000000002</v>
      </c>
    </row>
    <row r="27" spans="1:7" x14ac:dyDescent="0.2">
      <c r="A27" s="312" t="s">
        <v>12</v>
      </c>
      <c r="B27" s="314"/>
      <c r="C27" s="314"/>
      <c r="D27" s="314"/>
      <c r="E27" s="315">
        <v>0</v>
      </c>
      <c r="F27" s="315">
        <v>0</v>
      </c>
    </row>
    <row r="28" spans="1:7" x14ac:dyDescent="0.2">
      <c r="A28" s="316" t="s">
        <v>13</v>
      </c>
      <c r="B28" s="314"/>
      <c r="C28" s="314"/>
      <c r="D28" s="314"/>
      <c r="E28" s="387">
        <f>E27+E26</f>
        <v>26440</v>
      </c>
      <c r="F28" s="387">
        <f>F27+F26</f>
        <v>23197.190000000002</v>
      </c>
    </row>
    <row r="30" spans="1:7" ht="15.75" x14ac:dyDescent="0.25">
      <c r="A30" s="288" t="s">
        <v>285</v>
      </c>
      <c r="B30" s="289"/>
      <c r="C30" s="289"/>
      <c r="D30" s="289"/>
      <c r="E30" s="289"/>
      <c r="F30" s="289"/>
      <c r="G30" s="289"/>
    </row>
    <row r="31" spans="1:7" x14ac:dyDescent="0.2">
      <c r="A31" s="317"/>
    </row>
    <row r="32" spans="1:7" ht="22.5" x14ac:dyDescent="0.2">
      <c r="A32" s="1325" t="s">
        <v>286</v>
      </c>
      <c r="B32" s="1325"/>
      <c r="C32" s="1325"/>
      <c r="D32" s="331" t="s">
        <v>15</v>
      </c>
      <c r="E32" s="331" t="s">
        <v>885</v>
      </c>
      <c r="F32" s="331" t="s">
        <v>1103</v>
      </c>
    </row>
    <row r="33" spans="1:7" ht="45" x14ac:dyDescent="0.2">
      <c r="A33" s="1326" t="s">
        <v>287</v>
      </c>
      <c r="B33" s="1326"/>
      <c r="C33" s="1326"/>
      <c r="D33" s="326" t="s">
        <v>288</v>
      </c>
      <c r="E33" s="606" t="s">
        <v>909</v>
      </c>
      <c r="F33" s="607" t="s">
        <v>909</v>
      </c>
    </row>
    <row r="34" spans="1:7" ht="45" x14ac:dyDescent="0.2">
      <c r="A34" s="1324" t="s">
        <v>289</v>
      </c>
      <c r="B34" s="1324"/>
      <c r="C34" s="1324"/>
      <c r="D34" s="326" t="s">
        <v>290</v>
      </c>
      <c r="E34" s="605">
        <v>55</v>
      </c>
      <c r="F34" s="327">
        <v>81</v>
      </c>
    </row>
    <row r="35" spans="1:7" ht="33.75" x14ac:dyDescent="0.2">
      <c r="A35" s="1324"/>
      <c r="B35" s="1324"/>
      <c r="C35" s="1324"/>
      <c r="D35" s="326" t="s">
        <v>291</v>
      </c>
      <c r="E35" s="605">
        <v>5</v>
      </c>
      <c r="F35" s="327">
        <v>1</v>
      </c>
    </row>
    <row r="36" spans="1:7" ht="56.25" x14ac:dyDescent="0.2">
      <c r="A36" s="1324"/>
      <c r="B36" s="1324"/>
      <c r="C36" s="1324"/>
      <c r="D36" s="326" t="s">
        <v>656</v>
      </c>
      <c r="E36" s="327">
        <v>3</v>
      </c>
      <c r="F36" s="327">
        <v>3</v>
      </c>
      <c r="G36" s="318"/>
    </row>
    <row r="37" spans="1:7" x14ac:dyDescent="0.2">
      <c r="A37" s="319" t="s">
        <v>258</v>
      </c>
    </row>
    <row r="38" spans="1:7" ht="219" customHeight="1" x14ac:dyDescent="0.2">
      <c r="A38" s="389" t="s">
        <v>17</v>
      </c>
      <c r="B38" s="1315" t="s">
        <v>1104</v>
      </c>
      <c r="C38" s="1315"/>
      <c r="D38" s="1315"/>
      <c r="E38" s="1315"/>
      <c r="F38" s="1315"/>
    </row>
    <row r="40" spans="1:7" ht="24" x14ac:dyDescent="0.2">
      <c r="A40" s="320" t="s">
        <v>292</v>
      </c>
      <c r="B40" s="1316"/>
      <c r="C40" s="1316"/>
      <c r="D40" s="1316"/>
      <c r="E40" s="1316"/>
      <c r="F40" s="1316"/>
    </row>
  </sheetData>
  <mergeCells count="16">
    <mergeCell ref="C11:D11"/>
    <mergeCell ref="D3:G3"/>
    <mergeCell ref="D4:G4"/>
    <mergeCell ref="C7:G7"/>
    <mergeCell ref="C8:G8"/>
    <mergeCell ref="C9:G9"/>
    <mergeCell ref="B38:F38"/>
    <mergeCell ref="B40:F40"/>
    <mergeCell ref="C12:D12"/>
    <mergeCell ref="C13:D13"/>
    <mergeCell ref="C14:D14"/>
    <mergeCell ref="C16:G16"/>
    <mergeCell ref="C17:G17"/>
    <mergeCell ref="A34:C36"/>
    <mergeCell ref="A32:C32"/>
    <mergeCell ref="A33:C33"/>
  </mergeCells>
  <pageMargins left="0.7" right="0.7" top="0.75" bottom="0.75" header="0.3" footer="0.3"/>
  <pageSetup paperSize="9" scale="86" fitToHeight="0" orientation="portrait" verticalDpi="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B050"/>
    <pageSetUpPr fitToPage="1"/>
  </sheetPr>
  <dimension ref="A1:F41"/>
  <sheetViews>
    <sheetView workbookViewId="0">
      <selection activeCell="F35" sqref="F35"/>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42" t="s">
        <v>3</v>
      </c>
      <c r="E3" s="1250"/>
    </row>
    <row r="4" spans="1:6" ht="13.5" thickBot="1" x14ac:dyDescent="0.25">
      <c r="A4" s="447" t="s">
        <v>0</v>
      </c>
      <c r="B4" s="3"/>
      <c r="C4" s="280" t="s">
        <v>245</v>
      </c>
      <c r="D4" s="1067" t="s">
        <v>246</v>
      </c>
      <c r="E4" s="1249"/>
    </row>
    <row r="5" spans="1:6" ht="13.5" thickBot="1" x14ac:dyDescent="0.25">
      <c r="A5" s="448" t="s">
        <v>650</v>
      </c>
      <c r="B5" s="3"/>
      <c r="C5" s="413" t="s">
        <v>458</v>
      </c>
      <c r="D5" s="1153" t="s">
        <v>447</v>
      </c>
      <c r="E5" s="1155"/>
    </row>
    <row r="6" spans="1:6" ht="13.5" thickBot="1" x14ac:dyDescent="0.25">
      <c r="A6" s="449"/>
      <c r="B6" s="3"/>
      <c r="C6" s="3"/>
      <c r="D6" s="3"/>
      <c r="E6" s="3"/>
    </row>
    <row r="7" spans="1:6" ht="13.5" customHeight="1" thickBot="1" x14ac:dyDescent="0.25">
      <c r="A7" s="447" t="s">
        <v>21</v>
      </c>
      <c r="B7" s="3"/>
      <c r="C7" s="1067" t="s">
        <v>414</v>
      </c>
      <c r="D7" s="1068"/>
      <c r="E7" s="1249"/>
      <c r="F7" s="227"/>
    </row>
    <row r="8" spans="1:6" ht="13.5" thickBot="1" x14ac:dyDescent="0.25">
      <c r="A8" s="448" t="s">
        <v>42</v>
      </c>
      <c r="B8" s="3"/>
      <c r="C8" s="1067" t="s">
        <v>449</v>
      </c>
      <c r="D8" s="1068"/>
      <c r="E8" s="1249"/>
      <c r="F8" s="227"/>
    </row>
    <row r="9" spans="1:6" ht="13.5" thickBot="1" x14ac:dyDescent="0.25">
      <c r="A9" s="448" t="s">
        <v>26</v>
      </c>
      <c r="B9" s="3"/>
      <c r="C9" s="1067" t="s">
        <v>897</v>
      </c>
      <c r="D9" s="1068"/>
      <c r="E9" s="1249"/>
      <c r="F9" s="227"/>
    </row>
    <row r="10" spans="1:6" ht="13.5" thickBot="1" x14ac:dyDescent="0.25">
      <c r="A10" s="449"/>
      <c r="B10" s="3"/>
      <c r="C10" s="3"/>
      <c r="D10" s="3"/>
      <c r="E10" s="3"/>
      <c r="F10" s="3"/>
    </row>
    <row r="11" spans="1:6" ht="13.5" thickBot="1" x14ac:dyDescent="0.25">
      <c r="A11" s="449"/>
      <c r="B11" s="3"/>
      <c r="C11" s="1242" t="s">
        <v>668</v>
      </c>
      <c r="D11" s="1243"/>
      <c r="E11" s="3"/>
    </row>
    <row r="12" spans="1:6" ht="13.5" thickBot="1" x14ac:dyDescent="0.25">
      <c r="A12" s="450" t="s">
        <v>2</v>
      </c>
      <c r="B12" s="3"/>
      <c r="C12" s="1244">
        <v>4.38</v>
      </c>
      <c r="D12" s="1245"/>
      <c r="E12" s="3"/>
    </row>
    <row r="13" spans="1:6" ht="13.5" thickBot="1" x14ac:dyDescent="0.25">
      <c r="A13" s="447" t="s">
        <v>20</v>
      </c>
      <c r="B13" s="3"/>
      <c r="C13" s="1244">
        <v>4.8639999999999999</v>
      </c>
      <c r="D13" s="1245"/>
      <c r="E13" s="451"/>
    </row>
    <row r="14" spans="1:6" ht="13.5" thickBot="1" x14ac:dyDescent="0.25">
      <c r="A14" s="448" t="s">
        <v>1</v>
      </c>
      <c r="B14" s="3"/>
      <c r="C14" s="1246">
        <v>4.8639999999999999</v>
      </c>
      <c r="D14" s="1247"/>
      <c r="E14" s="3"/>
    </row>
    <row r="15" spans="1:6" ht="13.5" thickBot="1" x14ac:dyDescent="0.25">
      <c r="A15" s="452"/>
      <c r="B15" s="3"/>
      <c r="C15" s="12"/>
      <c r="D15" s="12"/>
      <c r="E15" s="11"/>
    </row>
    <row r="16" spans="1:6" ht="13.5" thickBot="1" x14ac:dyDescent="0.25">
      <c r="A16" s="447" t="s">
        <v>18</v>
      </c>
      <c r="B16" s="11"/>
      <c r="C16" s="1067" t="s">
        <v>969</v>
      </c>
      <c r="D16" s="1068"/>
      <c r="E16" s="1249"/>
      <c r="F16" s="227"/>
    </row>
    <row r="17" spans="1:6" ht="13.5" thickBot="1" x14ac:dyDescent="0.25">
      <c r="A17" s="448" t="s">
        <v>19</v>
      </c>
      <c r="B17" s="3"/>
      <c r="C17" s="1067" t="s">
        <v>976</v>
      </c>
      <c r="D17" s="1068"/>
      <c r="E17" s="1249"/>
      <c r="F17" s="227"/>
    </row>
    <row r="18" spans="1:6" x14ac:dyDescent="0.2">
      <c r="F18" s="3"/>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658" t="s">
        <v>11</v>
      </c>
      <c r="B23" s="379">
        <v>610</v>
      </c>
      <c r="C23" s="379" t="s">
        <v>54</v>
      </c>
      <c r="D23" s="763">
        <v>1440</v>
      </c>
      <c r="E23" s="764">
        <v>1440</v>
      </c>
    </row>
    <row r="24" spans="1:6" ht="13.5" thickBot="1" x14ac:dyDescent="0.25">
      <c r="A24" s="484"/>
      <c r="B24" s="456">
        <v>630</v>
      </c>
      <c r="C24" s="457" t="s">
        <v>55</v>
      </c>
      <c r="D24" s="458">
        <v>3424</v>
      </c>
      <c r="E24" s="485">
        <v>3424</v>
      </c>
    </row>
    <row r="25" spans="1:6" ht="13.5" thickBot="1" x14ac:dyDescent="0.25">
      <c r="A25" s="459" t="s">
        <v>13</v>
      </c>
      <c r="B25" s="460"/>
      <c r="C25" s="460"/>
      <c r="D25" s="461">
        <f>D23+D24</f>
        <v>4864</v>
      </c>
      <c r="E25" s="461">
        <f>E23+E24</f>
        <v>4864</v>
      </c>
    </row>
    <row r="27" spans="1:6" ht="15.75" x14ac:dyDescent="0.25">
      <c r="A27" s="442" t="s">
        <v>14</v>
      </c>
      <c r="B27" s="443"/>
      <c r="C27" s="443"/>
      <c r="D27" s="443"/>
      <c r="E27" s="443"/>
    </row>
    <row r="28" spans="1:6" x14ac:dyDescent="0.2">
      <c r="A28" s="462"/>
    </row>
    <row r="29" spans="1:6" ht="22.5" x14ac:dyDescent="0.2">
      <c r="A29" s="1259" t="s">
        <v>22</v>
      </c>
      <c r="B29" s="1259"/>
      <c r="C29" s="619" t="s">
        <v>15</v>
      </c>
      <c r="D29" s="618" t="s">
        <v>885</v>
      </c>
      <c r="E29" s="619" t="s">
        <v>975</v>
      </c>
    </row>
    <row r="30" spans="1:6" ht="12.75" customHeight="1" x14ac:dyDescent="0.2">
      <c r="A30" s="1338" t="s">
        <v>450</v>
      </c>
      <c r="B30" s="1338"/>
      <c r="C30" s="436" t="s">
        <v>451</v>
      </c>
      <c r="D30" s="417">
        <v>11</v>
      </c>
      <c r="E30" s="353">
        <v>12</v>
      </c>
    </row>
    <row r="31" spans="1:6" ht="33.75" x14ac:dyDescent="0.2">
      <c r="A31" s="1338"/>
      <c r="B31" s="1338"/>
      <c r="C31" s="436" t="s">
        <v>457</v>
      </c>
      <c r="D31" s="417">
        <v>90</v>
      </c>
      <c r="E31" s="353">
        <v>96</v>
      </c>
    </row>
    <row r="32" spans="1:6" ht="6" customHeight="1" x14ac:dyDescent="0.2">
      <c r="E32" s="466"/>
    </row>
    <row r="33" spans="1:5" ht="13.5" thickBot="1" x14ac:dyDescent="0.25">
      <c r="A33" s="467" t="s">
        <v>16</v>
      </c>
      <c r="C33" s="466"/>
      <c r="D33" s="466"/>
      <c r="E33" s="466"/>
    </row>
    <row r="34" spans="1:5" x14ac:dyDescent="0.2">
      <c r="A34" s="1345" t="s">
        <v>17</v>
      </c>
      <c r="B34" s="1348" t="s">
        <v>667</v>
      </c>
      <c r="C34" s="1349"/>
      <c r="D34" s="1349"/>
      <c r="E34" s="1350"/>
    </row>
    <row r="35" spans="1:5" ht="38.25" customHeight="1" x14ac:dyDescent="0.2">
      <c r="A35" s="1346"/>
      <c r="B35" s="1339" t="s">
        <v>977</v>
      </c>
      <c r="C35" s="1340"/>
      <c r="D35" s="1340"/>
      <c r="E35" s="1341"/>
    </row>
    <row r="36" spans="1:5" ht="45.75" customHeight="1" x14ac:dyDescent="0.2">
      <c r="A36" s="1346"/>
      <c r="B36" s="1339" t="s">
        <v>978</v>
      </c>
      <c r="C36" s="1340"/>
      <c r="D36" s="1340"/>
      <c r="E36" s="1341"/>
    </row>
    <row r="37" spans="1:5" ht="5.25" customHeight="1" x14ac:dyDescent="0.2">
      <c r="A37" s="1346"/>
      <c r="B37" s="1339"/>
      <c r="C37" s="1340"/>
      <c r="D37" s="1340"/>
      <c r="E37" s="1341"/>
    </row>
    <row r="38" spans="1:5" ht="43.5" customHeight="1" x14ac:dyDescent="0.2">
      <c r="A38" s="1346"/>
      <c r="B38" s="1339" t="s">
        <v>979</v>
      </c>
      <c r="C38" s="1340"/>
      <c r="D38" s="1340"/>
      <c r="E38" s="1341"/>
    </row>
    <row r="39" spans="1:5" ht="34.5" customHeight="1" thickBot="1" x14ac:dyDescent="0.25">
      <c r="A39" s="1347"/>
      <c r="B39" s="1342" t="s">
        <v>980</v>
      </c>
      <c r="C39" s="1343"/>
      <c r="D39" s="1343"/>
      <c r="E39" s="1344"/>
    </row>
    <row r="40" spans="1:5" ht="13.5" thickBot="1" x14ac:dyDescent="0.25"/>
    <row r="41" spans="1:5" ht="24.75" thickBot="1" x14ac:dyDescent="0.25">
      <c r="A41" s="468" t="s">
        <v>259</v>
      </c>
      <c r="B41" s="1336" t="s">
        <v>416</v>
      </c>
      <c r="C41" s="1336"/>
      <c r="D41" s="1336"/>
      <c r="E41" s="1337"/>
    </row>
  </sheetData>
  <mergeCells count="22">
    <mergeCell ref="B41:E41"/>
    <mergeCell ref="C16:E16"/>
    <mergeCell ref="C17:E17"/>
    <mergeCell ref="C11:D11"/>
    <mergeCell ref="C12:D12"/>
    <mergeCell ref="C13:D13"/>
    <mergeCell ref="C14:D14"/>
    <mergeCell ref="A29:B29"/>
    <mergeCell ref="A30:B31"/>
    <mergeCell ref="B37:E37"/>
    <mergeCell ref="B38:E38"/>
    <mergeCell ref="B39:E39"/>
    <mergeCell ref="A34:A39"/>
    <mergeCell ref="B34:E34"/>
    <mergeCell ref="B35:E35"/>
    <mergeCell ref="B36:E36"/>
    <mergeCell ref="C9:E9"/>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F49"/>
  <sheetViews>
    <sheetView zoomScale="110" zoomScaleNormal="110" workbookViewId="0">
      <selection activeCell="F35" sqref="F35"/>
    </sheetView>
  </sheetViews>
  <sheetFormatPr defaultColWidth="9.140625" defaultRowHeight="12.75" x14ac:dyDescent="0.2"/>
  <cols>
    <col min="1" max="1" width="32.140625" style="66" customWidth="1"/>
    <col min="2" max="2" width="8.140625" style="66" customWidth="1"/>
    <col min="3" max="3" width="7.28515625" style="66" customWidth="1"/>
    <col min="4" max="4" width="21.7109375" style="66" customWidth="1"/>
    <col min="5" max="5" width="15.85546875" style="66" customWidth="1"/>
    <col min="6" max="6" width="27" style="66" customWidth="1"/>
    <col min="7" max="16384" width="9.140625" style="66"/>
  </cols>
  <sheetData>
    <row r="1" spans="1:6" ht="15.75" x14ac:dyDescent="0.25">
      <c r="A1" s="64" t="s">
        <v>4</v>
      </c>
      <c r="B1" s="64"/>
      <c r="C1" s="65"/>
      <c r="D1" s="65"/>
      <c r="E1" s="65"/>
      <c r="F1" s="65"/>
    </row>
    <row r="2" spans="1:6" ht="4.5" customHeight="1" thickBot="1" x14ac:dyDescent="0.3">
      <c r="A2" s="67"/>
      <c r="B2" s="68"/>
    </row>
    <row r="3" spans="1:6" ht="13.5" thickBot="1" x14ac:dyDescent="0.25">
      <c r="A3" s="69"/>
      <c r="B3" s="69"/>
      <c r="C3" s="70" t="s">
        <v>24</v>
      </c>
      <c r="D3" s="905" t="s">
        <v>3</v>
      </c>
      <c r="E3" s="905"/>
      <c r="F3" s="905"/>
    </row>
    <row r="4" spans="1:6" ht="13.5" thickBot="1" x14ac:dyDescent="0.25">
      <c r="A4" s="71" t="s">
        <v>0</v>
      </c>
      <c r="B4" s="69"/>
      <c r="C4" s="72">
        <v>1</v>
      </c>
      <c r="D4" s="906" t="s">
        <v>50</v>
      </c>
      <c r="E4" s="906"/>
      <c r="F4" s="906"/>
    </row>
    <row r="5" spans="1:6" ht="13.5" thickBot="1" x14ac:dyDescent="0.25">
      <c r="A5" s="15" t="s">
        <v>650</v>
      </c>
      <c r="B5" s="69"/>
      <c r="C5" s="74" t="s">
        <v>152</v>
      </c>
      <c r="D5" s="907" t="s">
        <v>515</v>
      </c>
      <c r="E5" s="907"/>
      <c r="F5" s="907"/>
    </row>
    <row r="6" spans="1:6" ht="9" customHeight="1" thickBot="1" x14ac:dyDescent="0.25">
      <c r="A6" s="78"/>
      <c r="B6" s="69"/>
      <c r="C6" s="69"/>
      <c r="D6" s="69"/>
      <c r="E6" s="69"/>
      <c r="F6" s="69"/>
    </row>
    <row r="7" spans="1:6" ht="13.5" thickBot="1" x14ac:dyDescent="0.25">
      <c r="A7" s="71" t="s">
        <v>21</v>
      </c>
      <c r="B7" s="69"/>
      <c r="C7" s="245" t="s">
        <v>233</v>
      </c>
      <c r="D7" s="246"/>
      <c r="E7" s="246"/>
      <c r="F7" s="247"/>
    </row>
    <row r="8" spans="1:6" ht="13.5" thickBot="1" x14ac:dyDescent="0.25">
      <c r="A8" s="73" t="s">
        <v>42</v>
      </c>
      <c r="B8" s="69"/>
      <c r="C8" s="908" t="s">
        <v>48</v>
      </c>
      <c r="D8" s="909"/>
      <c r="E8" s="909"/>
      <c r="F8" s="910"/>
    </row>
    <row r="9" spans="1:6" ht="13.5" thickBot="1" x14ac:dyDescent="0.25">
      <c r="A9" s="73" t="s">
        <v>26</v>
      </c>
      <c r="B9" s="69"/>
      <c r="C9" s="791" t="s">
        <v>223</v>
      </c>
      <c r="D9" s="792"/>
      <c r="E9" s="792"/>
      <c r="F9" s="793"/>
    </row>
    <row r="10" spans="1:6" ht="6.75" customHeight="1" thickBot="1" x14ac:dyDescent="0.25">
      <c r="A10" s="78"/>
      <c r="B10" s="69"/>
      <c r="C10" s="69"/>
      <c r="D10" s="69"/>
      <c r="E10" s="69"/>
      <c r="F10" s="69"/>
    </row>
    <row r="11" spans="1:6" ht="13.5" thickBot="1" x14ac:dyDescent="0.25">
      <c r="A11" s="78"/>
      <c r="B11" s="69"/>
      <c r="C11" s="905" t="s">
        <v>28</v>
      </c>
      <c r="D11" s="905"/>
      <c r="E11" s="69"/>
      <c r="F11" s="69"/>
    </row>
    <row r="12" spans="1:6" ht="13.5" thickBot="1" x14ac:dyDescent="0.25">
      <c r="A12" s="81" t="s">
        <v>2</v>
      </c>
      <c r="B12" s="69"/>
      <c r="C12" s="899">
        <v>916.51</v>
      </c>
      <c r="D12" s="899"/>
      <c r="E12" s="69"/>
      <c r="F12" s="69"/>
    </row>
    <row r="13" spans="1:6" ht="13.5" thickBot="1" x14ac:dyDescent="0.25">
      <c r="A13" s="71" t="s">
        <v>20</v>
      </c>
      <c r="B13" s="69"/>
      <c r="C13" s="899">
        <v>856.51</v>
      </c>
      <c r="D13" s="899"/>
      <c r="E13" s="69"/>
      <c r="F13" s="69"/>
    </row>
    <row r="14" spans="1:6" ht="13.5" thickBot="1" x14ac:dyDescent="0.25">
      <c r="A14" s="73" t="s">
        <v>1</v>
      </c>
      <c r="B14" s="69"/>
      <c r="C14" s="899">
        <v>836.49400000000003</v>
      </c>
      <c r="D14" s="899"/>
      <c r="E14" s="69"/>
      <c r="F14" s="69"/>
    </row>
    <row r="15" spans="1:6" ht="7.5" customHeight="1" thickBot="1" x14ac:dyDescent="0.25">
      <c r="A15" s="82"/>
      <c r="B15" s="69"/>
      <c r="C15" s="83"/>
      <c r="D15" s="83"/>
      <c r="E15" s="84"/>
      <c r="F15" s="84"/>
    </row>
    <row r="16" spans="1:6" ht="13.5" thickBot="1" x14ac:dyDescent="0.25">
      <c r="A16" s="71" t="s">
        <v>18</v>
      </c>
      <c r="B16" s="84"/>
      <c r="C16" s="791" t="s">
        <v>1027</v>
      </c>
      <c r="D16" s="792"/>
      <c r="E16" s="792"/>
      <c r="F16" s="793"/>
    </row>
    <row r="17" spans="1:6" ht="13.5" thickBot="1" x14ac:dyDescent="0.25">
      <c r="A17" s="73" t="s">
        <v>19</v>
      </c>
      <c r="B17" s="69"/>
      <c r="C17" s="900" t="s">
        <v>984</v>
      </c>
      <c r="D17" s="901"/>
      <c r="E17" s="901"/>
      <c r="F17" s="902"/>
    </row>
    <row r="18" spans="1:6" ht="9" customHeight="1"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272" t="s">
        <v>8</v>
      </c>
      <c r="E21" s="273" t="s">
        <v>9</v>
      </c>
      <c r="F21" s="273" t="s">
        <v>10</v>
      </c>
    </row>
    <row r="22" spans="1:6" x14ac:dyDescent="0.2">
      <c r="A22" s="142"/>
      <c r="B22" s="144">
        <v>637</v>
      </c>
      <c r="C22" s="87"/>
      <c r="D22" s="260" t="s">
        <v>482</v>
      </c>
      <c r="E22" s="269">
        <v>4800</v>
      </c>
      <c r="F22" s="269">
        <v>2880</v>
      </c>
    </row>
    <row r="23" spans="1:6" ht="13.5" thickBot="1" x14ac:dyDescent="0.25">
      <c r="A23" s="176"/>
      <c r="B23" s="144">
        <v>650</v>
      </c>
      <c r="C23" s="176"/>
      <c r="D23" s="260" t="s">
        <v>224</v>
      </c>
      <c r="E23" s="179">
        <v>27500</v>
      </c>
      <c r="F23" s="179">
        <v>24559.68</v>
      </c>
    </row>
    <row r="24" spans="1:6" ht="13.5" thickBot="1" x14ac:dyDescent="0.25">
      <c r="A24" s="266" t="s">
        <v>11</v>
      </c>
      <c r="B24" s="159"/>
      <c r="C24" s="159"/>
      <c r="D24" s="159"/>
      <c r="E24" s="270">
        <f>E22+E23</f>
        <v>32300</v>
      </c>
      <c r="F24" s="270">
        <f>F22+F23</f>
        <v>27439.68</v>
      </c>
    </row>
    <row r="25" spans="1:6" x14ac:dyDescent="0.2">
      <c r="A25" s="346"/>
      <c r="B25" s="155">
        <v>814</v>
      </c>
      <c r="C25" s="695"/>
      <c r="D25" s="239" t="s">
        <v>767</v>
      </c>
      <c r="E25" s="269">
        <v>15640</v>
      </c>
      <c r="F25" s="269">
        <v>15636</v>
      </c>
    </row>
    <row r="26" spans="1:6" x14ac:dyDescent="0.2">
      <c r="A26" s="259"/>
      <c r="B26" s="260">
        <v>819</v>
      </c>
      <c r="C26" s="260"/>
      <c r="D26" s="260" t="s">
        <v>595</v>
      </c>
      <c r="E26" s="261">
        <v>0</v>
      </c>
      <c r="F26" s="261">
        <v>46879.91</v>
      </c>
    </row>
    <row r="27" spans="1:6" x14ac:dyDescent="0.2">
      <c r="A27" s="259"/>
      <c r="B27" s="260">
        <v>821</v>
      </c>
      <c r="C27" s="260"/>
      <c r="D27" s="260" t="s">
        <v>228</v>
      </c>
      <c r="E27" s="694">
        <v>120190</v>
      </c>
      <c r="F27" s="694">
        <v>120192</v>
      </c>
    </row>
    <row r="28" spans="1:6" x14ac:dyDescent="0.2">
      <c r="A28" s="262"/>
      <c r="B28" s="263">
        <v>821</v>
      </c>
      <c r="C28" s="263"/>
      <c r="D28" s="263" t="s">
        <v>229</v>
      </c>
      <c r="E28" s="694">
        <v>37480</v>
      </c>
      <c r="F28" s="694">
        <v>37474.9</v>
      </c>
    </row>
    <row r="29" spans="1:6" x14ac:dyDescent="0.2">
      <c r="A29" s="262"/>
      <c r="B29" s="263">
        <v>821</v>
      </c>
      <c r="C29" s="263"/>
      <c r="D29" s="263" t="s">
        <v>1028</v>
      </c>
      <c r="E29" s="694">
        <v>30000</v>
      </c>
      <c r="F29" s="694">
        <v>30000</v>
      </c>
    </row>
    <row r="30" spans="1:6" ht="13.5" thickBot="1" x14ac:dyDescent="0.25">
      <c r="A30" s="262"/>
      <c r="B30" s="263">
        <v>821</v>
      </c>
      <c r="C30" s="263"/>
      <c r="D30" s="263" t="s">
        <v>880</v>
      </c>
      <c r="E30" s="696">
        <v>620900</v>
      </c>
      <c r="F30" s="696">
        <v>558871.84</v>
      </c>
    </row>
    <row r="31" spans="1:6" ht="13.5" thickBot="1" x14ac:dyDescent="0.25">
      <c r="A31" s="266" t="s">
        <v>227</v>
      </c>
      <c r="B31" s="159">
        <v>0</v>
      </c>
      <c r="C31" s="159"/>
      <c r="D31" s="159"/>
      <c r="E31" s="270">
        <f>SUM(E25:E30)</f>
        <v>824210</v>
      </c>
      <c r="F31" s="270">
        <f>SUM(F25:F30)</f>
        <v>809054.64999999991</v>
      </c>
    </row>
    <row r="32" spans="1:6" ht="13.5" thickBot="1" x14ac:dyDescent="0.25">
      <c r="A32" s="265" t="s">
        <v>13</v>
      </c>
      <c r="B32" s="120" t="s">
        <v>67</v>
      </c>
      <c r="C32" s="120" t="s">
        <v>67</v>
      </c>
      <c r="D32" s="120" t="s">
        <v>67</v>
      </c>
      <c r="E32" s="167">
        <f>E24+E31</f>
        <v>856510</v>
      </c>
      <c r="F32" s="167">
        <f>F24+F31</f>
        <v>836494.33</v>
      </c>
    </row>
    <row r="34" spans="1:6" ht="2.25" customHeight="1" x14ac:dyDescent="0.2"/>
    <row r="35" spans="1:6" ht="15.75" x14ac:dyDescent="0.25">
      <c r="A35" s="64" t="s">
        <v>14</v>
      </c>
      <c r="B35" s="65"/>
      <c r="C35" s="65"/>
      <c r="D35" s="65"/>
      <c r="E35" s="65"/>
      <c r="F35" s="65"/>
    </row>
    <row r="36" spans="1:6" ht="3.75" customHeight="1" x14ac:dyDescent="0.25">
      <c r="A36" s="256"/>
      <c r="B36" s="257"/>
      <c r="C36" s="257"/>
      <c r="D36" s="257"/>
      <c r="E36" s="257"/>
      <c r="F36" s="257"/>
    </row>
    <row r="37" spans="1:6" ht="22.5" x14ac:dyDescent="0.2">
      <c r="A37" s="903" t="s">
        <v>22</v>
      </c>
      <c r="B37" s="904"/>
      <c r="C37" s="903" t="s">
        <v>15</v>
      </c>
      <c r="D37" s="904"/>
      <c r="E37" s="175" t="s">
        <v>878</v>
      </c>
      <c r="F37" s="760" t="s">
        <v>972</v>
      </c>
    </row>
    <row r="38" spans="1:6" ht="63" customHeight="1" x14ac:dyDescent="0.2">
      <c r="A38" s="807" t="s">
        <v>517</v>
      </c>
      <c r="B38" s="807"/>
      <c r="C38" s="833" t="s">
        <v>230</v>
      </c>
      <c r="D38" s="833"/>
      <c r="E38" s="44" t="s">
        <v>226</v>
      </c>
      <c r="F38" s="770" t="s">
        <v>881</v>
      </c>
    </row>
    <row r="39" spans="1:6" ht="129.75" customHeight="1" x14ac:dyDescent="0.2">
      <c r="A39" s="807"/>
      <c r="B39" s="807"/>
      <c r="C39" s="833" t="s">
        <v>225</v>
      </c>
      <c r="D39" s="833"/>
      <c r="E39" s="258" t="s">
        <v>516</v>
      </c>
      <c r="F39" s="770" t="s">
        <v>1029</v>
      </c>
    </row>
    <row r="40" spans="1:6" ht="89.25" customHeight="1" x14ac:dyDescent="0.2">
      <c r="A40" s="807"/>
      <c r="B40" s="807"/>
      <c r="C40" s="833" t="s">
        <v>231</v>
      </c>
      <c r="D40" s="833"/>
      <c r="E40" s="43" t="s">
        <v>226</v>
      </c>
      <c r="F40" s="758" t="s">
        <v>882</v>
      </c>
    </row>
    <row r="41" spans="1:6" ht="111.75" customHeight="1" x14ac:dyDescent="0.2">
      <c r="A41" s="807"/>
      <c r="B41" s="807"/>
      <c r="C41" s="833" t="s">
        <v>232</v>
      </c>
      <c r="D41" s="833"/>
      <c r="E41" s="212" t="s">
        <v>382</v>
      </c>
      <c r="F41" s="770" t="s">
        <v>1030</v>
      </c>
    </row>
    <row r="42" spans="1:6" ht="100.5" customHeight="1" x14ac:dyDescent="0.2">
      <c r="A42" s="807"/>
      <c r="B42" s="807"/>
      <c r="C42" s="833" t="s">
        <v>480</v>
      </c>
      <c r="D42" s="833"/>
      <c r="E42" s="44" t="s">
        <v>226</v>
      </c>
      <c r="F42" s="758" t="s">
        <v>1031</v>
      </c>
    </row>
    <row r="43" spans="1:6" ht="89.25" customHeight="1" x14ac:dyDescent="0.2">
      <c r="A43" s="807"/>
      <c r="B43" s="807"/>
      <c r="C43" s="833" t="s">
        <v>518</v>
      </c>
      <c r="D43" s="833"/>
      <c r="E43" s="212" t="s">
        <v>170</v>
      </c>
      <c r="F43" s="758" t="s">
        <v>1032</v>
      </c>
    </row>
    <row r="44" spans="1:6" ht="49.5" customHeight="1" x14ac:dyDescent="0.2">
      <c r="A44" s="807"/>
      <c r="B44" s="807"/>
      <c r="C44" s="833" t="s">
        <v>519</v>
      </c>
      <c r="D44" s="833"/>
      <c r="E44" s="44">
        <v>2</v>
      </c>
      <c r="F44" s="757">
        <v>0</v>
      </c>
    </row>
    <row r="45" spans="1:6" ht="6" customHeight="1" x14ac:dyDescent="0.2">
      <c r="A45" s="98"/>
      <c r="D45" s="216"/>
      <c r="E45" s="218"/>
      <c r="F45" s="217"/>
    </row>
    <row r="46" spans="1:6" x14ac:dyDescent="0.2">
      <c r="A46" s="98" t="s">
        <v>16</v>
      </c>
      <c r="D46" s="216"/>
      <c r="E46" s="218"/>
      <c r="F46" s="217"/>
    </row>
    <row r="47" spans="1:6" ht="226.5" customHeight="1" x14ac:dyDescent="0.2">
      <c r="A47" s="248" t="s">
        <v>17</v>
      </c>
      <c r="B47" s="798" t="s">
        <v>1033</v>
      </c>
      <c r="C47" s="799"/>
      <c r="D47" s="799"/>
      <c r="E47" s="799"/>
      <c r="F47" s="800"/>
    </row>
    <row r="49" spans="1:6" ht="20.25" customHeight="1" x14ac:dyDescent="0.2">
      <c r="A49" s="248" t="s">
        <v>29</v>
      </c>
      <c r="B49" s="898"/>
      <c r="C49" s="898"/>
      <c r="D49" s="898"/>
      <c r="E49" s="898"/>
      <c r="F49" s="898"/>
    </row>
  </sheetData>
  <sheetProtection selectLockedCells="1" selectUnlockedCells="1"/>
  <mergeCells count="23">
    <mergeCell ref="C11:D11"/>
    <mergeCell ref="C43:D43"/>
    <mergeCell ref="C37:D37"/>
    <mergeCell ref="C38:D38"/>
    <mergeCell ref="C39:D39"/>
    <mergeCell ref="C40:D40"/>
    <mergeCell ref="C41:D41"/>
    <mergeCell ref="C42:D42"/>
    <mergeCell ref="D3:F3"/>
    <mergeCell ref="D4:F4"/>
    <mergeCell ref="D5:F5"/>
    <mergeCell ref="C8:F8"/>
    <mergeCell ref="C9:F9"/>
    <mergeCell ref="B47:F47"/>
    <mergeCell ref="B49:F49"/>
    <mergeCell ref="C12:D12"/>
    <mergeCell ref="C13:D13"/>
    <mergeCell ref="C14:D14"/>
    <mergeCell ref="C16:F16"/>
    <mergeCell ref="C17:F17"/>
    <mergeCell ref="A38:B44"/>
    <mergeCell ref="C44:D44"/>
    <mergeCell ref="A37:B37"/>
  </mergeCells>
  <pageMargins left="0.7" right="0.7" top="0.75" bottom="0.75" header="0.3" footer="0.3"/>
  <pageSetup paperSize="9" scale="79" firstPageNumber="0" fitToHeight="0" orientation="portrait" verticalDpi="3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rgb="FF00B050"/>
    <pageSetUpPr fitToPage="1"/>
  </sheetPr>
  <dimension ref="A1:G37"/>
  <sheetViews>
    <sheetView topLeftCell="A10" workbookViewId="0">
      <selection activeCell="F35" sqref="F35"/>
    </sheetView>
  </sheetViews>
  <sheetFormatPr defaultRowHeight="12.75" x14ac:dyDescent="0.2"/>
  <cols>
    <col min="1" max="1" width="23.28515625" customWidth="1"/>
    <col min="3" max="3" width="20.85546875" customWidth="1"/>
    <col min="4" max="4" width="20.42578125" customWidth="1"/>
    <col min="5" max="5" width="19.42578125" customWidth="1"/>
  </cols>
  <sheetData>
    <row r="1" spans="1:7" ht="15.75" x14ac:dyDescent="0.25">
      <c r="A1" s="442" t="s">
        <v>4</v>
      </c>
      <c r="B1" s="442"/>
      <c r="C1" s="443"/>
      <c r="D1" s="443"/>
      <c r="E1" s="443"/>
    </row>
    <row r="2" spans="1:7" ht="16.5" thickBot="1" x14ac:dyDescent="0.3">
      <c r="A2" s="444"/>
      <c r="B2" s="445"/>
    </row>
    <row r="3" spans="1:7" ht="13.5" thickBot="1" x14ac:dyDescent="0.25">
      <c r="A3" s="3"/>
      <c r="B3" s="3"/>
      <c r="C3" s="446" t="s">
        <v>24</v>
      </c>
      <c r="D3" s="1242" t="s">
        <v>3</v>
      </c>
      <c r="E3" s="1250"/>
    </row>
    <row r="4" spans="1:7" ht="13.5" thickBot="1" x14ac:dyDescent="0.25">
      <c r="A4" s="447" t="s">
        <v>0</v>
      </c>
      <c r="B4" s="3"/>
      <c r="C4" s="669" t="s">
        <v>245</v>
      </c>
      <c r="D4" s="1251" t="s">
        <v>246</v>
      </c>
      <c r="E4" s="1252"/>
    </row>
    <row r="5" spans="1:7" ht="13.5" thickBot="1" x14ac:dyDescent="0.25">
      <c r="A5" s="448" t="s">
        <v>27</v>
      </c>
      <c r="B5" s="3"/>
      <c r="C5" s="675" t="s">
        <v>458</v>
      </c>
      <c r="D5" s="1153" t="s">
        <v>447</v>
      </c>
      <c r="E5" s="1155"/>
    </row>
    <row r="6" spans="1:7" ht="13.5" thickBot="1" x14ac:dyDescent="0.25">
      <c r="A6" s="449"/>
      <c r="B6" s="3"/>
      <c r="C6" s="3"/>
      <c r="D6" s="3"/>
      <c r="E6" s="3"/>
    </row>
    <row r="7" spans="1:7" ht="13.5" customHeight="1" thickBot="1" x14ac:dyDescent="0.25">
      <c r="A7" s="447" t="s">
        <v>21</v>
      </c>
      <c r="B7" s="3"/>
      <c r="C7" s="1067" t="s">
        <v>413</v>
      </c>
      <c r="D7" s="1068"/>
      <c r="E7" s="1249"/>
      <c r="F7" s="227"/>
      <c r="G7" s="227"/>
    </row>
    <row r="8" spans="1:7" ht="13.5" thickBot="1" x14ac:dyDescent="0.25">
      <c r="A8" s="448" t="s">
        <v>42</v>
      </c>
      <c r="B8" s="3"/>
      <c r="C8" s="1067" t="s">
        <v>449</v>
      </c>
      <c r="D8" s="1068"/>
      <c r="E8" s="1249"/>
      <c r="F8" s="227"/>
      <c r="G8" s="227"/>
    </row>
    <row r="9" spans="1:7" ht="13.5" thickBot="1" x14ac:dyDescent="0.25">
      <c r="A9" s="448" t="s">
        <v>26</v>
      </c>
      <c r="B9" s="3"/>
      <c r="C9" s="1067" t="s">
        <v>851</v>
      </c>
      <c r="D9" s="1068"/>
      <c r="E9" s="1249"/>
      <c r="F9" s="227"/>
      <c r="G9" s="227"/>
    </row>
    <row r="10" spans="1:7" ht="13.5" thickBot="1" x14ac:dyDescent="0.25">
      <c r="A10" s="449"/>
      <c r="B10" s="3"/>
      <c r="C10" s="3"/>
      <c r="D10" s="3"/>
      <c r="E10" s="3"/>
      <c r="F10" s="3"/>
      <c r="G10" s="3"/>
    </row>
    <row r="11" spans="1:7" ht="13.5" thickBot="1" x14ac:dyDescent="0.25">
      <c r="A11" s="449"/>
      <c r="B11" s="3"/>
      <c r="C11" s="1242" t="s">
        <v>759</v>
      </c>
      <c r="D11" s="1243"/>
      <c r="E11" s="3"/>
    </row>
    <row r="12" spans="1:7" ht="13.5" thickBot="1" x14ac:dyDescent="0.25">
      <c r="A12" s="450" t="s">
        <v>2</v>
      </c>
      <c r="B12" s="3"/>
      <c r="C12" s="1244">
        <v>6.2</v>
      </c>
      <c r="D12" s="1245"/>
      <c r="E12" s="3"/>
    </row>
    <row r="13" spans="1:7" ht="13.5" thickBot="1" x14ac:dyDescent="0.25">
      <c r="A13" s="447" t="s">
        <v>20</v>
      </c>
      <c r="B13" s="3"/>
      <c r="C13" s="1244">
        <v>6.7779999999999996</v>
      </c>
      <c r="D13" s="1245"/>
      <c r="E13" s="451"/>
    </row>
    <row r="14" spans="1:7" ht="13.5" thickBot="1" x14ac:dyDescent="0.25">
      <c r="A14" s="448" t="s">
        <v>1</v>
      </c>
      <c r="B14" s="3"/>
      <c r="C14" s="1246">
        <v>3.7949999999999999</v>
      </c>
      <c r="D14" s="1247"/>
      <c r="E14" s="3"/>
    </row>
    <row r="15" spans="1:7" ht="13.5" thickBot="1" x14ac:dyDescent="0.25">
      <c r="A15" s="452"/>
      <c r="B15" s="3"/>
      <c r="C15" s="12"/>
      <c r="D15" s="12"/>
      <c r="E15" s="11"/>
    </row>
    <row r="16" spans="1:7" ht="13.5" thickBot="1" x14ac:dyDescent="0.25">
      <c r="A16" s="447" t="s">
        <v>18</v>
      </c>
      <c r="B16" s="11"/>
      <c r="C16" s="9" t="s">
        <v>1015</v>
      </c>
      <c r="D16" s="8"/>
      <c r="E16" s="53"/>
      <c r="F16" s="227"/>
      <c r="G16" s="227"/>
    </row>
    <row r="17" spans="1:7" ht="13.5" thickBot="1" x14ac:dyDescent="0.25">
      <c r="A17" s="448" t="s">
        <v>19</v>
      </c>
      <c r="B17" s="3"/>
      <c r="C17" s="9" t="s">
        <v>1023</v>
      </c>
      <c r="D17" s="8"/>
      <c r="E17" s="53"/>
      <c r="F17" s="227"/>
      <c r="G17" s="227"/>
    </row>
    <row r="18" spans="1:7" x14ac:dyDescent="0.2">
      <c r="F18" s="3"/>
    </row>
    <row r="20" spans="1:7" ht="15.75" x14ac:dyDescent="0.25">
      <c r="A20" s="442" t="s">
        <v>5</v>
      </c>
      <c r="B20" s="442"/>
      <c r="C20" s="443"/>
      <c r="D20" s="443"/>
      <c r="E20" s="443"/>
    </row>
    <row r="21" spans="1:7" ht="15.75" x14ac:dyDescent="0.25">
      <c r="A21" s="444"/>
      <c r="C21" s="7"/>
      <c r="D21" s="7"/>
      <c r="E21" s="7"/>
    </row>
    <row r="22" spans="1:7" x14ac:dyDescent="0.2">
      <c r="A22" s="453" t="s">
        <v>23</v>
      </c>
      <c r="B22" s="454" t="s">
        <v>6</v>
      </c>
      <c r="C22" s="454" t="s">
        <v>8</v>
      </c>
      <c r="D22" s="454" t="s">
        <v>9</v>
      </c>
      <c r="E22" s="455" t="s">
        <v>760</v>
      </c>
    </row>
    <row r="23" spans="1:7" x14ac:dyDescent="0.2">
      <c r="A23" s="511"/>
      <c r="B23" s="527">
        <v>610</v>
      </c>
      <c r="C23" s="410" t="s">
        <v>54</v>
      </c>
      <c r="D23" s="528">
        <v>1210</v>
      </c>
      <c r="E23" s="528">
        <v>1210</v>
      </c>
    </row>
    <row r="24" spans="1:7" x14ac:dyDescent="0.2">
      <c r="A24" s="529"/>
      <c r="B24" s="530">
        <v>620</v>
      </c>
      <c r="C24" s="394" t="s">
        <v>57</v>
      </c>
      <c r="D24" s="531">
        <v>423</v>
      </c>
      <c r="E24" s="528">
        <v>423</v>
      </c>
    </row>
    <row r="25" spans="1:7" ht="13.5" thickBot="1" x14ac:dyDescent="0.25">
      <c r="A25" s="529"/>
      <c r="B25" s="530">
        <v>630</v>
      </c>
      <c r="C25" s="394" t="s">
        <v>55</v>
      </c>
      <c r="D25" s="531">
        <v>5145</v>
      </c>
      <c r="E25" s="528">
        <v>2162</v>
      </c>
    </row>
    <row r="26" spans="1:7" ht="13.5" thickBot="1" x14ac:dyDescent="0.25">
      <c r="A26" s="23" t="s">
        <v>11</v>
      </c>
      <c r="B26" s="517"/>
      <c r="C26" s="517"/>
      <c r="D26" s="532">
        <f>SUM(D23:D25)</f>
        <v>6778</v>
      </c>
      <c r="E26" s="532">
        <f>SUM(E23:E25)</f>
        <v>3795</v>
      </c>
    </row>
    <row r="27" spans="1:7" ht="13.5" thickBot="1" x14ac:dyDescent="0.25">
      <c r="A27" s="459" t="s">
        <v>13</v>
      </c>
      <c r="B27" s="460"/>
      <c r="C27" s="460"/>
      <c r="D27" s="461">
        <f>D26</f>
        <v>6778</v>
      </c>
      <c r="E27" s="486">
        <f>E26</f>
        <v>3795</v>
      </c>
    </row>
    <row r="29" spans="1:7" ht="15.75" x14ac:dyDescent="0.25">
      <c r="A29" s="442" t="s">
        <v>14</v>
      </c>
      <c r="B29" s="443"/>
      <c r="C29" s="443"/>
      <c r="D29" s="443"/>
      <c r="E29" s="443"/>
    </row>
    <row r="30" spans="1:7" x14ac:dyDescent="0.2">
      <c r="A30" s="462"/>
    </row>
    <row r="31" spans="1:7" ht="22.5" x14ac:dyDescent="0.2">
      <c r="A31" s="1248" t="s">
        <v>22</v>
      </c>
      <c r="B31" s="1248"/>
      <c r="C31" s="464" t="s">
        <v>15</v>
      </c>
      <c r="D31" s="463" t="s">
        <v>885</v>
      </c>
      <c r="E31" s="464" t="s">
        <v>975</v>
      </c>
    </row>
    <row r="32" spans="1:7" ht="12.75" customHeight="1" x14ac:dyDescent="0.2">
      <c r="A32" s="1351" t="s">
        <v>450</v>
      </c>
      <c r="B32" s="1351"/>
      <c r="C32" s="436" t="s">
        <v>451</v>
      </c>
      <c r="D32" s="417">
        <v>12</v>
      </c>
      <c r="E32" s="353">
        <v>15</v>
      </c>
    </row>
    <row r="33" spans="1:5" ht="33.75" x14ac:dyDescent="0.2">
      <c r="A33" s="1351"/>
      <c r="B33" s="1351"/>
      <c r="C33" s="436" t="s">
        <v>452</v>
      </c>
      <c r="D33" s="258" t="s">
        <v>894</v>
      </c>
      <c r="E33" s="63">
        <v>252</v>
      </c>
    </row>
    <row r="34" spans="1:5" ht="13.5" thickBot="1" x14ac:dyDescent="0.25">
      <c r="A34" s="467" t="s">
        <v>16</v>
      </c>
      <c r="C34" s="466"/>
      <c r="D34" s="466"/>
      <c r="E34" s="466"/>
    </row>
    <row r="35" spans="1:5" ht="289.5" customHeight="1" thickBot="1" x14ac:dyDescent="0.25">
      <c r="A35" s="468" t="s">
        <v>17</v>
      </c>
      <c r="B35" s="1239" t="s">
        <v>1024</v>
      </c>
      <c r="C35" s="1240"/>
      <c r="D35" s="1240"/>
      <c r="E35" s="1241"/>
    </row>
    <row r="36" spans="1:5" ht="13.5" thickBot="1" x14ac:dyDescent="0.25"/>
    <row r="37" spans="1:5" ht="24.75" thickBot="1" x14ac:dyDescent="0.25">
      <c r="A37" s="468" t="s">
        <v>259</v>
      </c>
      <c r="B37" s="1240" t="s">
        <v>1020</v>
      </c>
      <c r="C37" s="1240"/>
      <c r="D37" s="1240"/>
      <c r="E37" s="1241"/>
    </row>
  </sheetData>
  <mergeCells count="14">
    <mergeCell ref="C9:E9"/>
    <mergeCell ref="A31:B31"/>
    <mergeCell ref="B35:E35"/>
    <mergeCell ref="B37:E37"/>
    <mergeCell ref="A32:B33"/>
    <mergeCell ref="C11:D11"/>
    <mergeCell ref="C12:D12"/>
    <mergeCell ref="C13:D13"/>
    <mergeCell ref="C14:D14"/>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rgb="FF00B050"/>
    <pageSetUpPr fitToPage="1"/>
  </sheetPr>
  <dimension ref="A1:F39"/>
  <sheetViews>
    <sheetView workbookViewId="0">
      <selection activeCell="F35" sqref="F35"/>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42" t="s">
        <v>3</v>
      </c>
      <c r="E3" s="1250"/>
    </row>
    <row r="4" spans="1:6" ht="13.5" thickBot="1" x14ac:dyDescent="0.25">
      <c r="A4" s="447" t="s">
        <v>0</v>
      </c>
      <c r="B4" s="3"/>
      <c r="C4" s="280" t="s">
        <v>245</v>
      </c>
      <c r="D4" s="1067" t="s">
        <v>246</v>
      </c>
      <c r="E4" s="1249"/>
    </row>
    <row r="5" spans="1:6" ht="13.5" thickBot="1" x14ac:dyDescent="0.25">
      <c r="A5" s="448" t="s">
        <v>650</v>
      </c>
      <c r="B5" s="3"/>
      <c r="C5" s="413" t="s">
        <v>458</v>
      </c>
      <c r="D5" s="1153" t="s">
        <v>447</v>
      </c>
      <c r="E5" s="1155"/>
    </row>
    <row r="6" spans="1:6" ht="13.5" thickBot="1" x14ac:dyDescent="0.25">
      <c r="A6" s="449"/>
      <c r="B6" s="3"/>
      <c r="C6" s="3"/>
      <c r="D6" s="3"/>
      <c r="E6" s="3"/>
    </row>
    <row r="7" spans="1:6" ht="13.5" thickBot="1" x14ac:dyDescent="0.25">
      <c r="A7" s="447" t="s">
        <v>21</v>
      </c>
      <c r="B7" s="3"/>
      <c r="C7" s="1233" t="s">
        <v>429</v>
      </c>
      <c r="D7" s="1234"/>
      <c r="E7" s="1235"/>
    </row>
    <row r="8" spans="1:6" ht="13.5" thickBot="1" x14ac:dyDescent="0.25">
      <c r="A8" s="448" t="s">
        <v>42</v>
      </c>
      <c r="B8" s="3"/>
      <c r="C8" s="1067" t="s">
        <v>449</v>
      </c>
      <c r="D8" s="1068"/>
      <c r="E8" s="1249"/>
    </row>
    <row r="9" spans="1:6" ht="13.5" thickBot="1" x14ac:dyDescent="0.25">
      <c r="A9" s="448" t="s">
        <v>26</v>
      </c>
      <c r="B9" s="3"/>
      <c r="C9" s="1256" t="s">
        <v>461</v>
      </c>
      <c r="D9" s="1257"/>
      <c r="E9" s="1258"/>
    </row>
    <row r="10" spans="1:6" ht="13.5" thickBot="1" x14ac:dyDescent="0.25">
      <c r="A10" s="449"/>
      <c r="B10" s="3"/>
      <c r="C10" s="3"/>
      <c r="D10" s="3"/>
      <c r="E10" s="3"/>
    </row>
    <row r="11" spans="1:6" ht="13.5" thickBot="1" x14ac:dyDescent="0.25">
      <c r="A11" s="449"/>
      <c r="B11" s="3"/>
      <c r="C11" s="1242" t="s">
        <v>668</v>
      </c>
      <c r="D11" s="1243"/>
      <c r="E11" s="3"/>
    </row>
    <row r="12" spans="1:6" ht="13.5" thickBot="1" x14ac:dyDescent="0.25">
      <c r="A12" s="450" t="s">
        <v>2</v>
      </c>
      <c r="B12" s="3"/>
      <c r="C12" s="1244">
        <v>10.6</v>
      </c>
      <c r="D12" s="1245"/>
      <c r="E12" s="3"/>
    </row>
    <row r="13" spans="1:6" ht="13.5" thickBot="1" x14ac:dyDescent="0.25">
      <c r="A13" s="447" t="s">
        <v>20</v>
      </c>
      <c r="B13" s="3"/>
      <c r="C13" s="1244">
        <v>10.72</v>
      </c>
      <c r="D13" s="1245"/>
      <c r="E13" s="451"/>
    </row>
    <row r="14" spans="1:6" ht="13.5" thickBot="1" x14ac:dyDescent="0.25">
      <c r="A14" s="448" t="s">
        <v>1</v>
      </c>
      <c r="B14" s="3"/>
      <c r="C14" s="1246">
        <v>5.42</v>
      </c>
      <c r="D14" s="1247"/>
      <c r="E14" s="3"/>
    </row>
    <row r="15" spans="1:6" ht="13.5" thickBot="1" x14ac:dyDescent="0.25">
      <c r="A15" s="452"/>
      <c r="B15" s="3"/>
      <c r="C15" s="12"/>
      <c r="D15" s="12"/>
      <c r="E15" s="11"/>
    </row>
    <row r="16" spans="1:6" ht="13.5" thickBot="1" x14ac:dyDescent="0.25">
      <c r="A16" s="447" t="s">
        <v>18</v>
      </c>
      <c r="B16" s="11"/>
      <c r="C16" s="9" t="s">
        <v>994</v>
      </c>
      <c r="D16" s="8"/>
      <c r="E16" s="53"/>
      <c r="F16" s="227"/>
    </row>
    <row r="17" spans="1:6" ht="13.5" thickBot="1" x14ac:dyDescent="0.25">
      <c r="A17" s="448" t="s">
        <v>19</v>
      </c>
      <c r="B17" s="3"/>
      <c r="C17" s="534" t="s">
        <v>1001</v>
      </c>
      <c r="D17" s="535"/>
      <c r="E17" s="500"/>
      <c r="F17" s="227"/>
    </row>
    <row r="20" spans="1:6" ht="15.75" x14ac:dyDescent="0.25">
      <c r="A20" s="442" t="s">
        <v>5</v>
      </c>
      <c r="B20" s="442"/>
      <c r="C20" s="443"/>
      <c r="D20" s="443"/>
      <c r="E20" s="443"/>
    </row>
    <row r="21" spans="1:6" ht="16.5" thickBot="1" x14ac:dyDescent="0.3">
      <c r="A21" s="444"/>
      <c r="C21" s="7"/>
      <c r="D21" s="7"/>
      <c r="E21" s="7"/>
    </row>
    <row r="22" spans="1:6" x14ac:dyDescent="0.2">
      <c r="A22" s="481" t="s">
        <v>23</v>
      </c>
      <c r="B22" s="482" t="s">
        <v>6</v>
      </c>
      <c r="C22" s="482" t="s">
        <v>8</v>
      </c>
      <c r="D22" s="482" t="s">
        <v>9</v>
      </c>
      <c r="E22" s="483" t="s">
        <v>10</v>
      </c>
    </row>
    <row r="23" spans="1:6" x14ac:dyDescent="0.2">
      <c r="A23" s="536"/>
      <c r="B23" s="62">
        <v>610</v>
      </c>
      <c r="C23" s="463"/>
      <c r="D23" s="737">
        <v>2890</v>
      </c>
      <c r="E23" s="738">
        <v>2890</v>
      </c>
    </row>
    <row r="24" spans="1:6" x14ac:dyDescent="0.2">
      <c r="A24" s="536"/>
      <c r="B24" s="62">
        <v>620</v>
      </c>
      <c r="C24" s="463"/>
      <c r="D24" s="737">
        <v>977.84</v>
      </c>
      <c r="E24" s="738">
        <v>977.84</v>
      </c>
    </row>
    <row r="25" spans="1:6" ht="13.5" thickBot="1" x14ac:dyDescent="0.25">
      <c r="A25" s="538"/>
      <c r="B25" s="473">
        <v>630</v>
      </c>
      <c r="C25" s="539"/>
      <c r="D25" s="737">
        <v>6855.8</v>
      </c>
      <c r="E25" s="739">
        <v>1549.64</v>
      </c>
    </row>
    <row r="26" spans="1:6" ht="13.5" thickBot="1" x14ac:dyDescent="0.25">
      <c r="A26" s="537" t="s">
        <v>11</v>
      </c>
      <c r="B26" s="460"/>
      <c r="C26" s="460"/>
      <c r="D26" s="461">
        <f>SUM(D23:D25)</f>
        <v>10723.64</v>
      </c>
      <c r="E26" s="461">
        <f>SUM(E23:E25)</f>
        <v>5417.4800000000005</v>
      </c>
    </row>
    <row r="27" spans="1:6" ht="13.5" thickBot="1" x14ac:dyDescent="0.25">
      <c r="A27" s="484"/>
      <c r="B27" s="456"/>
      <c r="C27" s="457"/>
      <c r="D27" s="458"/>
      <c r="E27" s="485"/>
    </row>
    <row r="28" spans="1:6" ht="13.5" thickBot="1" x14ac:dyDescent="0.25">
      <c r="A28" s="459" t="s">
        <v>13</v>
      </c>
      <c r="B28" s="460"/>
      <c r="C28" s="460"/>
      <c r="D28" s="461"/>
      <c r="E28" s="486"/>
    </row>
    <row r="30" spans="1:6" ht="15.75" x14ac:dyDescent="0.25">
      <c r="A30" s="442" t="s">
        <v>14</v>
      </c>
      <c r="B30" s="443"/>
      <c r="C30" s="443"/>
      <c r="D30" s="443"/>
      <c r="E30" s="443"/>
    </row>
    <row r="31" spans="1:6" x14ac:dyDescent="0.2">
      <c r="A31" s="462"/>
    </row>
    <row r="32" spans="1:6" ht="22.5" x14ac:dyDescent="0.2">
      <c r="A32" s="1259" t="s">
        <v>22</v>
      </c>
      <c r="B32" s="1259"/>
      <c r="C32" s="619" t="s">
        <v>15</v>
      </c>
      <c r="D32" s="618" t="s">
        <v>885</v>
      </c>
      <c r="E32" s="619" t="s">
        <v>975</v>
      </c>
    </row>
    <row r="33" spans="1:5" x14ac:dyDescent="0.2">
      <c r="A33" s="1352" t="s">
        <v>450</v>
      </c>
      <c r="B33" s="1353"/>
      <c r="C33" s="439" t="s">
        <v>451</v>
      </c>
      <c r="D33" s="470" t="s">
        <v>257</v>
      </c>
      <c r="E33" s="375">
        <v>17</v>
      </c>
    </row>
    <row r="34" spans="1:5" ht="33.75" x14ac:dyDescent="0.2">
      <c r="A34" s="1353"/>
      <c r="B34" s="1353"/>
      <c r="C34" s="352" t="s">
        <v>452</v>
      </c>
      <c r="D34" s="470" t="s">
        <v>887</v>
      </c>
      <c r="E34" s="375">
        <v>317</v>
      </c>
    </row>
    <row r="35" spans="1:5" x14ac:dyDescent="0.2">
      <c r="E35" s="466"/>
    </row>
    <row r="36" spans="1:5" ht="13.5" thickBot="1" x14ac:dyDescent="0.25">
      <c r="A36" s="467" t="s">
        <v>16</v>
      </c>
      <c r="C36" s="466"/>
      <c r="D36" s="466"/>
      <c r="E36" s="466"/>
    </row>
    <row r="37" spans="1:5" ht="117.75" customHeight="1" thickBot="1" x14ac:dyDescent="0.25">
      <c r="A37" s="468" t="s">
        <v>17</v>
      </c>
      <c r="B37" s="1239" t="s">
        <v>1003</v>
      </c>
      <c r="C37" s="1240"/>
      <c r="D37" s="1240"/>
      <c r="E37" s="1241"/>
    </row>
    <row r="38" spans="1:5" ht="13.5" thickBot="1" x14ac:dyDescent="0.25"/>
    <row r="39" spans="1:5" ht="24.75" thickBot="1" x14ac:dyDescent="0.25">
      <c r="A39" s="468" t="s">
        <v>259</v>
      </c>
      <c r="B39" s="1336" t="s">
        <v>453</v>
      </c>
      <c r="C39" s="1336"/>
      <c r="D39" s="1336"/>
      <c r="E39" s="1337"/>
    </row>
  </sheetData>
  <mergeCells count="14">
    <mergeCell ref="C9:E9"/>
    <mergeCell ref="B37:E37"/>
    <mergeCell ref="B39:E39"/>
    <mergeCell ref="C11:D11"/>
    <mergeCell ref="C12:D12"/>
    <mergeCell ref="C13:D13"/>
    <mergeCell ref="C14:D14"/>
    <mergeCell ref="A32:B32"/>
    <mergeCell ref="A33:B34"/>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B050"/>
    <pageSetUpPr fitToPage="1"/>
  </sheetPr>
  <dimension ref="A1:F38"/>
  <sheetViews>
    <sheetView topLeftCell="A4" workbookViewId="0">
      <selection activeCell="F35" sqref="F35"/>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42" t="s">
        <v>3</v>
      </c>
      <c r="E3" s="1250"/>
    </row>
    <row r="4" spans="1:6" ht="13.5" thickBot="1" x14ac:dyDescent="0.25">
      <c r="A4" s="447" t="s">
        <v>0</v>
      </c>
      <c r="B4" s="3"/>
      <c r="C4" s="280" t="s">
        <v>245</v>
      </c>
      <c r="D4" s="1067" t="s">
        <v>246</v>
      </c>
      <c r="E4" s="1249"/>
    </row>
    <row r="5" spans="1:6" ht="13.5" thickBot="1" x14ac:dyDescent="0.25">
      <c r="A5" s="448" t="s">
        <v>27</v>
      </c>
      <c r="B5" s="3"/>
      <c r="C5" s="413" t="s">
        <v>458</v>
      </c>
      <c r="D5" s="1153" t="s">
        <v>447</v>
      </c>
      <c r="E5" s="1155"/>
    </row>
    <row r="6" spans="1:6" ht="13.5" thickBot="1" x14ac:dyDescent="0.25">
      <c r="A6" s="449"/>
      <c r="B6" s="3"/>
      <c r="C6" s="3"/>
      <c r="D6" s="3"/>
      <c r="E6" s="3"/>
    </row>
    <row r="7" spans="1:6" ht="13.5" thickBot="1" x14ac:dyDescent="0.25">
      <c r="A7" s="447" t="s">
        <v>21</v>
      </c>
      <c r="B7" s="3"/>
      <c r="C7" s="1233" t="s">
        <v>448</v>
      </c>
      <c r="D7" s="1234"/>
      <c r="E7" s="1235"/>
    </row>
    <row r="8" spans="1:6" ht="13.5" thickBot="1" x14ac:dyDescent="0.25">
      <c r="A8" s="448" t="s">
        <v>42</v>
      </c>
      <c r="B8" s="3"/>
      <c r="C8" s="1067" t="s">
        <v>449</v>
      </c>
      <c r="D8" s="1068"/>
      <c r="E8" s="1249"/>
    </row>
    <row r="9" spans="1:6" ht="13.5" thickBot="1" x14ac:dyDescent="0.25">
      <c r="A9" s="448" t="s">
        <v>26</v>
      </c>
      <c r="B9" s="3"/>
      <c r="C9" s="1256" t="s">
        <v>442</v>
      </c>
      <c r="D9" s="1257"/>
      <c r="E9" s="1258"/>
    </row>
    <row r="10" spans="1:6" ht="13.5" thickBot="1" x14ac:dyDescent="0.25">
      <c r="A10" s="449"/>
      <c r="B10" s="3"/>
      <c r="C10" s="3"/>
      <c r="D10" s="3"/>
      <c r="E10" s="3"/>
    </row>
    <row r="11" spans="1:6" ht="13.5" thickBot="1" x14ac:dyDescent="0.25">
      <c r="A11" s="449"/>
      <c r="B11" s="3"/>
      <c r="C11" s="1242" t="s">
        <v>668</v>
      </c>
      <c r="D11" s="1243"/>
      <c r="E11" s="3"/>
    </row>
    <row r="12" spans="1:6" ht="13.5" thickBot="1" x14ac:dyDescent="0.25">
      <c r="A12" s="450" t="s">
        <v>2</v>
      </c>
      <c r="B12" s="3"/>
      <c r="C12" s="1244">
        <v>16.736000000000001</v>
      </c>
      <c r="D12" s="1245"/>
      <c r="E12" s="3"/>
    </row>
    <row r="13" spans="1:6" ht="13.5" thickBot="1" x14ac:dyDescent="0.25">
      <c r="A13" s="447" t="s">
        <v>20</v>
      </c>
      <c r="B13" s="3"/>
      <c r="C13" s="1244">
        <v>16.928000000000001</v>
      </c>
      <c r="D13" s="1245"/>
      <c r="E13" s="451"/>
    </row>
    <row r="14" spans="1:6" ht="13.5" thickBot="1" x14ac:dyDescent="0.25">
      <c r="A14" s="448" t="s">
        <v>1</v>
      </c>
      <c r="B14" s="3"/>
      <c r="C14" s="1246">
        <v>7.1790000000000003</v>
      </c>
      <c r="D14" s="1247"/>
      <c r="E14" s="3"/>
    </row>
    <row r="15" spans="1:6" ht="13.5" thickBot="1" x14ac:dyDescent="0.25">
      <c r="A15" s="452"/>
      <c r="B15" s="3"/>
      <c r="C15" s="12"/>
      <c r="D15" s="12"/>
      <c r="E15" s="11"/>
    </row>
    <row r="16" spans="1:6" ht="13.5" thickBot="1" x14ac:dyDescent="0.25">
      <c r="A16" s="447" t="s">
        <v>18</v>
      </c>
      <c r="B16" s="11"/>
      <c r="C16" s="9" t="s">
        <v>1034</v>
      </c>
      <c r="D16" s="8"/>
      <c r="E16" s="53"/>
      <c r="F16" s="227"/>
    </row>
    <row r="17" spans="1:5" ht="13.5" thickBot="1" x14ac:dyDescent="0.25">
      <c r="A17" s="448" t="s">
        <v>19</v>
      </c>
      <c r="B17" s="3"/>
      <c r="C17" s="676" t="s">
        <v>1035</v>
      </c>
      <c r="D17" s="535"/>
      <c r="E17" s="500"/>
    </row>
    <row r="20" spans="1:5" ht="15.75" x14ac:dyDescent="0.25">
      <c r="A20" s="442" t="s">
        <v>5</v>
      </c>
      <c r="B20" s="442"/>
      <c r="C20" s="443"/>
      <c r="D20" s="443"/>
      <c r="E20" s="443"/>
    </row>
    <row r="21" spans="1:5" ht="15.75" x14ac:dyDescent="0.25">
      <c r="A21" s="444"/>
      <c r="C21" s="7"/>
      <c r="D21" s="7"/>
      <c r="E21" s="7"/>
    </row>
    <row r="22" spans="1:5" x14ac:dyDescent="0.2">
      <c r="A22" s="508" t="s">
        <v>23</v>
      </c>
      <c r="B22" s="454" t="s">
        <v>6</v>
      </c>
      <c r="C22" s="454" t="s">
        <v>8</v>
      </c>
      <c r="D22" s="454" t="s">
        <v>9</v>
      </c>
      <c r="E22" s="455" t="s">
        <v>10</v>
      </c>
    </row>
    <row r="23" spans="1:5" x14ac:dyDescent="0.2">
      <c r="A23" s="510"/>
      <c r="B23" s="22">
        <v>610</v>
      </c>
      <c r="C23" s="22" t="s">
        <v>487</v>
      </c>
      <c r="D23" s="513">
        <v>10150</v>
      </c>
      <c r="E23" s="513">
        <v>2920</v>
      </c>
    </row>
    <row r="24" spans="1:5" x14ac:dyDescent="0.2">
      <c r="A24" s="510"/>
      <c r="B24" s="22">
        <v>620</v>
      </c>
      <c r="C24" s="512" t="s">
        <v>57</v>
      </c>
      <c r="D24" s="513">
        <v>0</v>
      </c>
      <c r="E24" s="513">
        <v>0</v>
      </c>
    </row>
    <row r="25" spans="1:5" ht="13.5" thickBot="1" x14ac:dyDescent="0.25">
      <c r="A25" s="514"/>
      <c r="B25" s="237">
        <v>630</v>
      </c>
      <c r="C25" s="515" t="s">
        <v>55</v>
      </c>
      <c r="D25" s="516">
        <v>6778</v>
      </c>
      <c r="E25" s="516">
        <v>4259.28</v>
      </c>
    </row>
    <row r="26" spans="1:5" ht="13.5" thickBot="1" x14ac:dyDescent="0.25">
      <c r="A26" s="23" t="s">
        <v>11</v>
      </c>
      <c r="B26" s="517"/>
      <c r="C26" s="517"/>
      <c r="D26" s="518">
        <f>SUM(D23:D25)</f>
        <v>16928</v>
      </c>
      <c r="E26" s="519">
        <f>SUM(E23:E25)</f>
        <v>7179.28</v>
      </c>
    </row>
    <row r="27" spans="1:5" ht="13.5" thickBot="1" x14ac:dyDescent="0.25">
      <c r="A27" s="459" t="s">
        <v>13</v>
      </c>
      <c r="B27" s="460"/>
      <c r="C27" s="460"/>
      <c r="D27" s="461">
        <f>D26</f>
        <v>16928</v>
      </c>
      <c r="E27" s="486">
        <f>E26</f>
        <v>7179.28</v>
      </c>
    </row>
    <row r="28" spans="1:5" x14ac:dyDescent="0.2">
      <c r="E28" t="s">
        <v>488</v>
      </c>
    </row>
    <row r="29" spans="1:5" ht="15.75" x14ac:dyDescent="0.25">
      <c r="A29" s="442" t="s">
        <v>14</v>
      </c>
      <c r="B29" s="443"/>
      <c r="C29" s="443"/>
      <c r="D29" s="443"/>
      <c r="E29" s="443"/>
    </row>
    <row r="30" spans="1:5" x14ac:dyDescent="0.2">
      <c r="A30" s="462"/>
    </row>
    <row r="31" spans="1:5" ht="22.5" x14ac:dyDescent="0.2">
      <c r="A31" s="1248" t="s">
        <v>22</v>
      </c>
      <c r="B31" s="1248"/>
      <c r="C31" s="464" t="s">
        <v>15</v>
      </c>
      <c r="D31" s="463" t="s">
        <v>885</v>
      </c>
      <c r="E31" s="464" t="s">
        <v>975</v>
      </c>
    </row>
    <row r="32" spans="1:5" x14ac:dyDescent="0.2">
      <c r="A32" s="1352" t="s">
        <v>450</v>
      </c>
      <c r="B32" s="1353"/>
      <c r="C32" s="439" t="s">
        <v>451</v>
      </c>
      <c r="D32" s="440">
        <v>25</v>
      </c>
      <c r="E32" s="440">
        <v>0</v>
      </c>
    </row>
    <row r="33" spans="1:5" ht="33.75" x14ac:dyDescent="0.2">
      <c r="A33" s="1353"/>
      <c r="B33" s="1353"/>
      <c r="C33" s="352" t="s">
        <v>452</v>
      </c>
      <c r="D33" s="465">
        <v>523</v>
      </c>
      <c r="E33" s="465">
        <v>0</v>
      </c>
    </row>
    <row r="34" spans="1:5" x14ac:dyDescent="0.2">
      <c r="E34" s="466"/>
    </row>
    <row r="35" spans="1:5" ht="13.5" thickBot="1" x14ac:dyDescent="0.25">
      <c r="A35" s="467" t="s">
        <v>16</v>
      </c>
      <c r="C35" s="466"/>
      <c r="D35" s="466"/>
      <c r="E35" s="466"/>
    </row>
    <row r="36" spans="1:5" ht="84.75" thickBot="1" x14ac:dyDescent="0.25">
      <c r="A36" s="468" t="s">
        <v>17</v>
      </c>
      <c r="B36" s="1239" t="s">
        <v>1056</v>
      </c>
      <c r="C36" s="1240"/>
      <c r="D36" s="1240"/>
      <c r="E36" s="1241"/>
    </row>
    <row r="37" spans="1:5" ht="13.5" thickBot="1" x14ac:dyDescent="0.25"/>
    <row r="38" spans="1:5" ht="70.5" customHeight="1" thickBot="1" x14ac:dyDescent="0.25">
      <c r="A38" s="468" t="s">
        <v>259</v>
      </c>
      <c r="B38" s="1240" t="s">
        <v>1057</v>
      </c>
      <c r="C38" s="1240"/>
      <c r="D38" s="1240"/>
      <c r="E38" s="1241"/>
    </row>
  </sheetData>
  <mergeCells count="14">
    <mergeCell ref="C9:E9"/>
    <mergeCell ref="B36:E36"/>
    <mergeCell ref="B38:E38"/>
    <mergeCell ref="C11:D11"/>
    <mergeCell ref="C12:D12"/>
    <mergeCell ref="C13:D13"/>
    <mergeCell ref="C14:D14"/>
    <mergeCell ref="A31:B31"/>
    <mergeCell ref="A32:B33"/>
    <mergeCell ref="D3:E3"/>
    <mergeCell ref="D4:E4"/>
    <mergeCell ref="D5:E5"/>
    <mergeCell ref="C7:E7"/>
    <mergeCell ref="C8:E8"/>
  </mergeCells>
  <pageMargins left="0.7" right="0.7" top="0.75" bottom="0.75" header="0.3" footer="0.3"/>
  <pageSetup paperSize="9" scale="95" fitToHeight="0" orientation="portrait" verticalDpi="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rgb="FF00B050"/>
    <pageSetUpPr fitToPage="1"/>
  </sheetPr>
  <dimension ref="A1:H37"/>
  <sheetViews>
    <sheetView showGridLines="0"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9</v>
      </c>
      <c r="D4" s="50" t="s">
        <v>321</v>
      </c>
      <c r="E4" s="51"/>
      <c r="F4" s="52"/>
    </row>
    <row r="5" spans="1:8" ht="13.5" thickBot="1" x14ac:dyDescent="0.25">
      <c r="A5" s="16" t="s">
        <v>650</v>
      </c>
      <c r="B5" s="3"/>
      <c r="C5" s="42" t="s">
        <v>322</v>
      </c>
      <c r="D5" s="36" t="s">
        <v>323</v>
      </c>
      <c r="E5" s="37"/>
      <c r="F5" s="38"/>
    </row>
    <row r="6" spans="1:8" ht="13.5" thickBot="1" x14ac:dyDescent="0.25">
      <c r="A6" s="4"/>
      <c r="B6" s="3"/>
      <c r="C6" s="3"/>
      <c r="D6" s="3"/>
      <c r="E6" s="3"/>
      <c r="F6" s="3"/>
    </row>
    <row r="7" spans="1:8" ht="13.5" thickBot="1" x14ac:dyDescent="0.25">
      <c r="A7" s="15" t="s">
        <v>21</v>
      </c>
      <c r="B7" s="3"/>
      <c r="C7" s="9" t="s">
        <v>325</v>
      </c>
      <c r="D7" s="8"/>
      <c r="E7" s="8"/>
      <c r="F7" s="53"/>
    </row>
    <row r="8" spans="1:8" ht="13.5" thickBot="1" x14ac:dyDescent="0.25">
      <c r="A8" s="16" t="s">
        <v>42</v>
      </c>
      <c r="B8" s="3"/>
      <c r="C8" s="791" t="s">
        <v>48</v>
      </c>
      <c r="D8" s="792"/>
      <c r="E8" s="792"/>
      <c r="F8" s="793"/>
    </row>
    <row r="9" spans="1:8" ht="13.5" thickBot="1" x14ac:dyDescent="0.25">
      <c r="A9" s="16" t="s">
        <v>26</v>
      </c>
      <c r="B9" s="3"/>
      <c r="C9" s="791" t="s">
        <v>324</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90.6</v>
      </c>
      <c r="D12" s="797"/>
      <c r="E12" s="3"/>
      <c r="F12" s="3"/>
    </row>
    <row r="13" spans="1:8" ht="13.5" thickBot="1" x14ac:dyDescent="0.25">
      <c r="A13" s="15" t="s">
        <v>20</v>
      </c>
      <c r="B13" s="3"/>
      <c r="C13" s="796">
        <v>67.5</v>
      </c>
      <c r="D13" s="797"/>
      <c r="E13" s="3"/>
      <c r="F13" s="3"/>
    </row>
    <row r="14" spans="1:8" ht="13.5" thickBot="1" x14ac:dyDescent="0.25">
      <c r="A14" s="16" t="s">
        <v>1</v>
      </c>
      <c r="B14" s="3"/>
      <c r="C14" s="796">
        <v>58.5</v>
      </c>
      <c r="D14" s="797"/>
      <c r="E14" s="3"/>
      <c r="F14" s="3"/>
    </row>
    <row r="15" spans="1:8" ht="3" customHeight="1" thickBot="1" x14ac:dyDescent="0.25">
      <c r="A15" s="10"/>
      <c r="B15" s="3"/>
      <c r="C15" s="12"/>
      <c r="D15" s="12"/>
      <c r="E15" s="11"/>
      <c r="F15" s="11"/>
    </row>
    <row r="16" spans="1:8" ht="13.5" thickBot="1" x14ac:dyDescent="0.25">
      <c r="A16" s="15" t="s">
        <v>18</v>
      </c>
      <c r="B16" s="11"/>
      <c r="C16" s="791" t="s">
        <v>1047</v>
      </c>
      <c r="D16" s="792"/>
      <c r="E16" s="792"/>
      <c r="F16" s="793"/>
    </row>
    <row r="17" spans="1:8" ht="13.5" thickBot="1" x14ac:dyDescent="0.25">
      <c r="A17" s="16" t="s">
        <v>19</v>
      </c>
      <c r="B17" s="3"/>
      <c r="C17" s="791" t="s">
        <v>1048</v>
      </c>
      <c r="D17" s="792"/>
      <c r="E17" s="792"/>
      <c r="F17" s="793"/>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32"/>
      <c r="D22" s="22" t="s">
        <v>55</v>
      </c>
      <c r="E22" s="55">
        <v>600</v>
      </c>
      <c r="F22" s="55">
        <v>0</v>
      </c>
    </row>
    <row r="23" spans="1:8" ht="13.5" thickBot="1" x14ac:dyDescent="0.25">
      <c r="A23" s="22"/>
      <c r="B23" s="62">
        <v>640</v>
      </c>
      <c r="C23" s="32"/>
      <c r="D23" s="22" t="s">
        <v>56</v>
      </c>
      <c r="E23" s="55">
        <v>67500</v>
      </c>
      <c r="F23" s="55">
        <v>58500</v>
      </c>
    </row>
    <row r="24" spans="1:8" ht="13.5" thickBot="1" x14ac:dyDescent="0.25">
      <c r="A24" s="23" t="s">
        <v>11</v>
      </c>
      <c r="B24" s="24"/>
      <c r="C24" s="24"/>
      <c r="D24" s="24"/>
      <c r="E24" s="61">
        <f>SUM(E22:E23)</f>
        <v>68100</v>
      </c>
      <c r="F24" s="61">
        <f>SUM(F22:F23)</f>
        <v>58500</v>
      </c>
    </row>
    <row r="25" spans="1:8" ht="13.5" thickBot="1" x14ac:dyDescent="0.25">
      <c r="A25" s="33" t="s">
        <v>12</v>
      </c>
      <c r="B25" s="31"/>
      <c r="C25" s="31"/>
      <c r="D25" s="31"/>
      <c r="E25" s="56"/>
      <c r="F25" s="57"/>
    </row>
    <row r="26" spans="1:8" ht="13.5" thickBot="1" x14ac:dyDescent="0.25">
      <c r="A26" s="26" t="s">
        <v>13</v>
      </c>
      <c r="B26" s="24"/>
      <c r="C26" s="24"/>
      <c r="D26" s="24"/>
      <c r="E26" s="58">
        <f>E25+E24</f>
        <v>68100</v>
      </c>
      <c r="F26" s="58">
        <f>F25+F24</f>
        <v>58500</v>
      </c>
    </row>
    <row r="27" spans="1:8" ht="7.5" customHeight="1" x14ac:dyDescent="0.2"/>
    <row r="28" spans="1:8" hidden="1" x14ac:dyDescent="0.2"/>
    <row r="29" spans="1:8" ht="15.75" x14ac:dyDescent="0.25">
      <c r="A29" s="13" t="s">
        <v>14</v>
      </c>
      <c r="B29" s="14"/>
      <c r="C29" s="14"/>
      <c r="D29" s="14"/>
      <c r="E29" s="14"/>
      <c r="F29" s="14"/>
      <c r="G29" s="47"/>
      <c r="H29" s="47"/>
    </row>
    <row r="30" spans="1:8" ht="6" customHeight="1" x14ac:dyDescent="0.2">
      <c r="A30" s="1"/>
    </row>
    <row r="31" spans="1:8" ht="22.5" x14ac:dyDescent="0.2">
      <c r="A31" s="808" t="s">
        <v>22</v>
      </c>
      <c r="B31" s="809"/>
      <c r="C31" s="810"/>
      <c r="D31" s="174" t="s">
        <v>15</v>
      </c>
      <c r="E31" s="29" t="s">
        <v>878</v>
      </c>
      <c r="F31" s="29" t="s">
        <v>972</v>
      </c>
    </row>
    <row r="32" spans="1:8" ht="57.75" customHeight="1" x14ac:dyDescent="0.2">
      <c r="A32" s="801" t="s">
        <v>381</v>
      </c>
      <c r="B32" s="802"/>
      <c r="C32" s="803"/>
      <c r="D32" s="45" t="s">
        <v>621</v>
      </c>
      <c r="E32" s="44" t="s">
        <v>386</v>
      </c>
      <c r="F32" s="44" t="s">
        <v>915</v>
      </c>
    </row>
    <row r="33" spans="1:8" ht="55.5" customHeight="1" x14ac:dyDescent="0.2">
      <c r="A33" s="804"/>
      <c r="B33" s="805"/>
      <c r="C33" s="806"/>
      <c r="D33" s="45" t="s">
        <v>326</v>
      </c>
      <c r="E33" s="44">
        <v>1</v>
      </c>
      <c r="F33" s="44">
        <v>0</v>
      </c>
    </row>
    <row r="34" spans="1:8" ht="27.75" customHeight="1" x14ac:dyDescent="0.2">
      <c r="A34" s="6" t="s">
        <v>16</v>
      </c>
      <c r="E34" s="20"/>
      <c r="F34" s="20"/>
    </row>
    <row r="35" spans="1:8" ht="99" customHeight="1" x14ac:dyDescent="0.2">
      <c r="A35" s="34" t="s">
        <v>17</v>
      </c>
      <c r="B35" s="798" t="s">
        <v>1049</v>
      </c>
      <c r="C35" s="799"/>
      <c r="D35" s="799"/>
      <c r="E35" s="799"/>
      <c r="F35" s="800"/>
      <c r="G35" s="19"/>
      <c r="H35" s="19"/>
    </row>
    <row r="36" spans="1:8" ht="21.75" customHeight="1" x14ac:dyDescent="0.2"/>
    <row r="37" spans="1:8" ht="28.5" customHeight="1" x14ac:dyDescent="0.2">
      <c r="A37" s="34" t="s">
        <v>29</v>
      </c>
      <c r="B37" s="919"/>
      <c r="C37" s="920"/>
      <c r="D37" s="920"/>
      <c r="E37" s="920"/>
      <c r="F37" s="921"/>
    </row>
  </sheetData>
  <mergeCells count="12">
    <mergeCell ref="C14:D14"/>
    <mergeCell ref="C8:F8"/>
    <mergeCell ref="C9:F9"/>
    <mergeCell ref="C11:D11"/>
    <mergeCell ref="C12:D12"/>
    <mergeCell ref="C13:D13"/>
    <mergeCell ref="B35:F35"/>
    <mergeCell ref="B37:F37"/>
    <mergeCell ref="C16:F16"/>
    <mergeCell ref="C17:F17"/>
    <mergeCell ref="A31:C31"/>
    <mergeCell ref="A32:C33"/>
  </mergeCells>
  <pageMargins left="0.7" right="0.7" top="0.75" bottom="0.75" header="0.3" footer="0.3"/>
  <pageSetup paperSize="9" scale="94" fitToHeight="0"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00B050"/>
    <pageSetUpPr fitToPage="1"/>
  </sheetPr>
  <dimension ref="A1:H37"/>
  <sheetViews>
    <sheetView showGridLines="0"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9</v>
      </c>
      <c r="D4" s="50" t="s">
        <v>321</v>
      </c>
      <c r="E4" s="51"/>
      <c r="F4" s="52"/>
    </row>
    <row r="5" spans="1:8" ht="13.5" thickBot="1" x14ac:dyDescent="0.25">
      <c r="A5" s="16" t="s">
        <v>650</v>
      </c>
      <c r="B5" s="3"/>
      <c r="C5" s="42" t="s">
        <v>615</v>
      </c>
      <c r="D5" s="36" t="s">
        <v>616</v>
      </c>
      <c r="E5" s="37"/>
      <c r="F5" s="38"/>
    </row>
    <row r="6" spans="1:8" ht="13.5" thickBot="1" x14ac:dyDescent="0.25">
      <c r="A6" s="4"/>
      <c r="B6" s="3"/>
      <c r="C6" s="3"/>
      <c r="D6" s="3"/>
      <c r="E6" s="3"/>
      <c r="F6" s="3"/>
    </row>
    <row r="7" spans="1:8" ht="13.5" thickBot="1" x14ac:dyDescent="0.25">
      <c r="A7" s="15" t="s">
        <v>21</v>
      </c>
      <c r="B7" s="3"/>
      <c r="C7" s="9" t="s">
        <v>325</v>
      </c>
      <c r="D7" s="8"/>
      <c r="E7" s="8"/>
      <c r="F7" s="53"/>
    </row>
    <row r="8" spans="1:8" ht="13.5" thickBot="1" x14ac:dyDescent="0.25">
      <c r="A8" s="16" t="s">
        <v>42</v>
      </c>
      <c r="B8" s="3"/>
      <c r="C8" s="791" t="s">
        <v>48</v>
      </c>
      <c r="D8" s="792"/>
      <c r="E8" s="792"/>
      <c r="F8" s="793"/>
    </row>
    <row r="9" spans="1:8" ht="13.5" thickBot="1" x14ac:dyDescent="0.25">
      <c r="A9" s="16" t="s">
        <v>26</v>
      </c>
      <c r="B9" s="3"/>
      <c r="C9" s="791" t="s">
        <v>620</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33.799999999999997</v>
      </c>
      <c r="D12" s="797"/>
      <c r="E12" s="3"/>
      <c r="F12" s="3"/>
    </row>
    <row r="13" spans="1:8" ht="13.5" thickBot="1" x14ac:dyDescent="0.25">
      <c r="A13" s="15" t="s">
        <v>20</v>
      </c>
      <c r="B13" s="3"/>
      <c r="C13" s="796">
        <v>33.799999999999997</v>
      </c>
      <c r="D13" s="797"/>
      <c r="E13" s="3"/>
      <c r="F13" s="3"/>
    </row>
    <row r="14" spans="1:8" ht="13.5" thickBot="1" x14ac:dyDescent="0.25">
      <c r="A14" s="16" t="s">
        <v>1</v>
      </c>
      <c r="B14" s="3"/>
      <c r="C14" s="796">
        <v>16.899999999999999</v>
      </c>
      <c r="D14" s="797"/>
      <c r="E14" s="3"/>
      <c r="F14" s="3"/>
    </row>
    <row r="15" spans="1:8" ht="3" customHeight="1" thickBot="1" x14ac:dyDescent="0.25">
      <c r="A15" s="10"/>
      <c r="B15" s="3"/>
      <c r="C15" s="12"/>
      <c r="D15" s="12"/>
      <c r="E15" s="11"/>
      <c r="F15" s="11"/>
    </row>
    <row r="16" spans="1:8" ht="13.5" thickBot="1" x14ac:dyDescent="0.25">
      <c r="A16" s="15" t="s">
        <v>18</v>
      </c>
      <c r="B16" s="11"/>
      <c r="C16" s="791" t="s">
        <v>947</v>
      </c>
      <c r="D16" s="792"/>
      <c r="E16" s="792"/>
      <c r="F16" s="793"/>
    </row>
    <row r="17" spans="1:8" ht="13.5" thickBot="1" x14ac:dyDescent="0.25">
      <c r="A17" s="16" t="s">
        <v>19</v>
      </c>
      <c r="B17" s="3"/>
      <c r="C17" s="791" t="s">
        <v>918</v>
      </c>
      <c r="D17" s="792"/>
      <c r="E17" s="792"/>
      <c r="F17" s="793"/>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32"/>
      <c r="D22" s="22" t="s">
        <v>55</v>
      </c>
      <c r="E22" s="55">
        <v>0</v>
      </c>
      <c r="F22" s="55">
        <v>0</v>
      </c>
    </row>
    <row r="23" spans="1:8" ht="13.5" thickBot="1" x14ac:dyDescent="0.25">
      <c r="A23" s="22"/>
      <c r="B23" s="62">
        <v>640</v>
      </c>
      <c r="C23" s="32"/>
      <c r="D23" s="22" t="s">
        <v>56</v>
      </c>
      <c r="E23" s="55">
        <v>33800</v>
      </c>
      <c r="F23" s="55">
        <v>33800</v>
      </c>
    </row>
    <row r="24" spans="1:8" ht="13.5" thickBot="1" x14ac:dyDescent="0.25">
      <c r="A24" s="23" t="s">
        <v>11</v>
      </c>
      <c r="B24" s="24"/>
      <c r="C24" s="24"/>
      <c r="D24" s="24"/>
      <c r="E24" s="61">
        <f>SUM(E22:E23)</f>
        <v>33800</v>
      </c>
      <c r="F24" s="61">
        <f>SUM(F22:F23)</f>
        <v>33800</v>
      </c>
    </row>
    <row r="25" spans="1:8" ht="13.5" thickBot="1" x14ac:dyDescent="0.25">
      <c r="A25" s="237"/>
      <c r="B25" s="137">
        <v>717</v>
      </c>
      <c r="C25" s="596"/>
      <c r="D25" s="237" t="s">
        <v>617</v>
      </c>
      <c r="E25" s="236"/>
      <c r="F25" s="236">
        <v>0</v>
      </c>
    </row>
    <row r="26" spans="1:8" ht="13.5" thickBot="1" x14ac:dyDescent="0.25">
      <c r="A26" s="23" t="s">
        <v>12</v>
      </c>
      <c r="B26" s="24"/>
      <c r="C26" s="24"/>
      <c r="D26" s="24"/>
      <c r="E26" s="60">
        <f>E25</f>
        <v>0</v>
      </c>
      <c r="F26" s="61">
        <f>F25</f>
        <v>0</v>
      </c>
    </row>
    <row r="27" spans="1:8" ht="13.5" thickBot="1" x14ac:dyDescent="0.25">
      <c r="A27" s="26" t="s">
        <v>13</v>
      </c>
      <c r="B27" s="24"/>
      <c r="C27" s="24"/>
      <c r="D27" s="24"/>
      <c r="E27" s="58">
        <f>E26+E24</f>
        <v>33800</v>
      </c>
      <c r="F27" s="58">
        <f>F26+F24</f>
        <v>33800</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08" t="s">
        <v>22</v>
      </c>
      <c r="B32" s="809"/>
      <c r="C32" s="810"/>
      <c r="D32" s="174" t="s">
        <v>15</v>
      </c>
      <c r="E32" s="29" t="s">
        <v>878</v>
      </c>
      <c r="F32" s="29" t="s">
        <v>972</v>
      </c>
    </row>
    <row r="33" spans="1:8" ht="57.75" customHeight="1" x14ac:dyDescent="0.2">
      <c r="A33" s="807" t="s">
        <v>618</v>
      </c>
      <c r="B33" s="807"/>
      <c r="C33" s="807"/>
      <c r="D33" s="45" t="s">
        <v>619</v>
      </c>
      <c r="E33" s="44">
        <v>12</v>
      </c>
      <c r="F33" s="44">
        <v>12</v>
      </c>
    </row>
    <row r="34" spans="1:8" ht="27.75" customHeight="1" x14ac:dyDescent="0.2">
      <c r="A34" s="6" t="s">
        <v>16</v>
      </c>
      <c r="E34" s="20"/>
      <c r="F34" s="20"/>
    </row>
    <row r="35" spans="1:8" ht="84.75" customHeight="1" x14ac:dyDescent="0.2">
      <c r="A35" s="411" t="s">
        <v>17</v>
      </c>
      <c r="B35" s="798" t="s">
        <v>1050</v>
      </c>
      <c r="C35" s="799"/>
      <c r="D35" s="799"/>
      <c r="E35" s="799"/>
      <c r="F35" s="800"/>
      <c r="G35" s="19"/>
      <c r="H35" s="19"/>
    </row>
    <row r="36" spans="1:8" ht="21.75" customHeight="1" x14ac:dyDescent="0.2"/>
    <row r="37" spans="1:8" ht="28.5" customHeight="1" x14ac:dyDescent="0.2">
      <c r="A37" s="34" t="s">
        <v>29</v>
      </c>
      <c r="B37" s="919"/>
      <c r="C37" s="920"/>
      <c r="D37" s="920"/>
      <c r="E37" s="920"/>
      <c r="F37" s="921"/>
    </row>
  </sheetData>
  <mergeCells count="12">
    <mergeCell ref="B35:F35"/>
    <mergeCell ref="B37:F37"/>
    <mergeCell ref="C14:D14"/>
    <mergeCell ref="C16:F16"/>
    <mergeCell ref="C17:F17"/>
    <mergeCell ref="A32:C32"/>
    <mergeCell ref="A33:C33"/>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00B050"/>
    <pageSetUpPr fitToPage="1"/>
  </sheetPr>
  <dimension ref="A1:H41"/>
  <sheetViews>
    <sheetView showGridLines="0" workbookViewId="0">
      <selection activeCell="F35" sqref="F3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462</v>
      </c>
      <c r="E4" s="51"/>
      <c r="F4" s="52"/>
    </row>
    <row r="5" spans="1:8" ht="13.5" thickBot="1" x14ac:dyDescent="0.25">
      <c r="A5" s="16" t="s">
        <v>650</v>
      </c>
      <c r="B5" s="3"/>
      <c r="C5" s="42" t="s">
        <v>463</v>
      </c>
      <c r="D5" s="36" t="s">
        <v>466</v>
      </c>
      <c r="E5" s="37"/>
      <c r="F5" s="38"/>
    </row>
    <row r="6" spans="1:8" ht="13.5" thickBot="1" x14ac:dyDescent="0.25">
      <c r="A6" s="4"/>
      <c r="B6" s="3"/>
      <c r="C6" s="3"/>
      <c r="D6" s="3"/>
      <c r="E6" s="3"/>
      <c r="F6" s="3"/>
    </row>
    <row r="7" spans="1:8" ht="13.5" thickBot="1" x14ac:dyDescent="0.25">
      <c r="A7" s="15" t="s">
        <v>21</v>
      </c>
      <c r="B7" s="3"/>
      <c r="C7" s="791" t="s">
        <v>48</v>
      </c>
      <c r="D7" s="792"/>
      <c r="E7" s="792"/>
      <c r="F7" s="793"/>
    </row>
    <row r="8" spans="1:8" ht="13.5" thickBot="1" x14ac:dyDescent="0.25">
      <c r="A8" s="16" t="s">
        <v>42</v>
      </c>
      <c r="B8" s="3"/>
      <c r="C8" s="791" t="s">
        <v>474</v>
      </c>
      <c r="D8" s="792"/>
      <c r="E8" s="792"/>
      <c r="F8" s="793"/>
    </row>
    <row r="9" spans="1:8" ht="13.5" thickBot="1" x14ac:dyDescent="0.25">
      <c r="A9" s="16" t="s">
        <v>26</v>
      </c>
      <c r="B9" s="3"/>
      <c r="C9" s="791" t="s">
        <v>464</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167.63200000000001</v>
      </c>
      <c r="D12" s="797"/>
      <c r="E12" s="3"/>
      <c r="F12" s="3"/>
    </row>
    <row r="13" spans="1:8" ht="13.5" thickBot="1" x14ac:dyDescent="0.25">
      <c r="A13" s="15" t="s">
        <v>20</v>
      </c>
      <c r="B13" s="3"/>
      <c r="C13" s="796">
        <v>281.64600000000002</v>
      </c>
      <c r="D13" s="797"/>
      <c r="E13" s="3"/>
      <c r="F13" s="3"/>
    </row>
    <row r="14" spans="1:8" ht="13.5" thickBot="1" x14ac:dyDescent="0.25">
      <c r="A14" s="16" t="s">
        <v>1</v>
      </c>
      <c r="B14" s="3"/>
      <c r="C14" s="796">
        <v>281.685</v>
      </c>
      <c r="D14" s="797"/>
      <c r="E14" s="3"/>
      <c r="F14" s="3"/>
    </row>
    <row r="15" spans="1:8" ht="3" customHeight="1" thickBot="1" x14ac:dyDescent="0.25">
      <c r="A15" s="10"/>
      <c r="B15" s="3"/>
      <c r="C15" s="12"/>
      <c r="D15" s="12"/>
      <c r="E15" s="11"/>
      <c r="F15" s="11"/>
    </row>
    <row r="16" spans="1:8" ht="13.5" thickBot="1" x14ac:dyDescent="0.25">
      <c r="A16" s="15" t="s">
        <v>18</v>
      </c>
      <c r="B16" s="11"/>
      <c r="C16" s="791" t="s">
        <v>1051</v>
      </c>
      <c r="D16" s="792"/>
      <c r="E16" s="792"/>
      <c r="F16" s="793"/>
    </row>
    <row r="17" spans="1:8" ht="13.5" thickBot="1" x14ac:dyDescent="0.25">
      <c r="A17" s="16" t="s">
        <v>19</v>
      </c>
      <c r="B17" s="3"/>
      <c r="C17" s="791" t="s">
        <v>984</v>
      </c>
      <c r="D17" s="792"/>
      <c r="E17" s="792"/>
      <c r="F17" s="793"/>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1042" t="s">
        <v>387</v>
      </c>
      <c r="B21" s="1043"/>
      <c r="C21" s="21" t="s">
        <v>7</v>
      </c>
      <c r="D21" s="21" t="s">
        <v>8</v>
      </c>
      <c r="E21" s="21" t="s">
        <v>9</v>
      </c>
      <c r="F21" s="21" t="s">
        <v>10</v>
      </c>
    </row>
    <row r="22" spans="1:8" x14ac:dyDescent="0.2">
      <c r="A22" s="44"/>
      <c r="B22" s="409"/>
      <c r="C22" s="22">
        <v>630</v>
      </c>
      <c r="D22" s="337" t="s">
        <v>55</v>
      </c>
      <c r="E22" s="55">
        <v>0</v>
      </c>
      <c r="F22" s="55">
        <v>38.74</v>
      </c>
    </row>
    <row r="23" spans="1:8" ht="13.5" thickBot="1" x14ac:dyDescent="0.25">
      <c r="A23" s="44" t="s">
        <v>466</v>
      </c>
      <c r="B23" s="409">
        <v>42745</v>
      </c>
      <c r="C23" s="22">
        <v>640</v>
      </c>
      <c r="D23" s="337" t="s">
        <v>66</v>
      </c>
      <c r="E23" s="55">
        <v>141212</v>
      </c>
      <c r="F23" s="55">
        <v>141212</v>
      </c>
    </row>
    <row r="24" spans="1:8" ht="13.5" thickBot="1" x14ac:dyDescent="0.25">
      <c r="A24" s="23" t="s">
        <v>11</v>
      </c>
      <c r="B24" s="477"/>
      <c r="C24" s="24"/>
      <c r="D24" s="478"/>
      <c r="E24" s="60">
        <f>E23</f>
        <v>141212</v>
      </c>
      <c r="F24" s="61">
        <f>F23+F22</f>
        <v>141250.74</v>
      </c>
    </row>
    <row r="25" spans="1:8" x14ac:dyDescent="0.2">
      <c r="A25" s="491"/>
      <c r="B25" s="719"/>
      <c r="C25" s="408"/>
      <c r="D25" s="720"/>
      <c r="E25" s="254"/>
      <c r="F25" s="254"/>
    </row>
    <row r="26" spans="1:8" x14ac:dyDescent="0.2">
      <c r="A26" s="474"/>
      <c r="B26" s="475"/>
      <c r="C26" s="239"/>
      <c r="D26" s="476"/>
      <c r="E26" s="254"/>
      <c r="F26" s="254"/>
    </row>
    <row r="27" spans="1:8" x14ac:dyDescent="0.2">
      <c r="A27" s="410"/>
      <c r="B27" s="649"/>
      <c r="C27" s="22">
        <v>717</v>
      </c>
      <c r="D27" s="337" t="s">
        <v>707</v>
      </c>
      <c r="E27" s="55">
        <v>140434</v>
      </c>
      <c r="F27" s="55">
        <v>140434.79999999999</v>
      </c>
    </row>
    <row r="28" spans="1:8" ht="13.5" thickBot="1" x14ac:dyDescent="0.25">
      <c r="A28" s="33" t="s">
        <v>12</v>
      </c>
      <c r="B28" s="473"/>
      <c r="C28" s="31"/>
      <c r="D28" s="31"/>
      <c r="E28" s="356">
        <f>SUM(E25:E27)</f>
        <v>140434</v>
      </c>
      <c r="F28" s="356">
        <f>SUM(F25:F27)</f>
        <v>140434.79999999999</v>
      </c>
    </row>
    <row r="29" spans="1:8" ht="13.5" thickBot="1" x14ac:dyDescent="0.25">
      <c r="A29" s="26" t="s">
        <v>13</v>
      </c>
      <c r="B29" s="24"/>
      <c r="C29" s="24"/>
      <c r="D29" s="24"/>
      <c r="E29" s="58">
        <f>E24+E28</f>
        <v>281646</v>
      </c>
      <c r="F29" s="58">
        <f>F24+F28</f>
        <v>281685.53999999998</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25" t="s">
        <v>22</v>
      </c>
      <c r="B34" s="825"/>
      <c r="C34" s="825"/>
      <c r="D34" s="174" t="s">
        <v>15</v>
      </c>
      <c r="E34" s="29" t="s">
        <v>878</v>
      </c>
      <c r="F34" s="766" t="s">
        <v>972</v>
      </c>
    </row>
    <row r="35" spans="1:8" ht="41.25" customHeight="1" x14ac:dyDescent="0.2">
      <c r="A35" s="829" t="s">
        <v>385</v>
      </c>
      <c r="B35" s="1007"/>
      <c r="C35" s="830"/>
      <c r="D35" s="63" t="s">
        <v>465</v>
      </c>
      <c r="E35" s="44" t="s">
        <v>386</v>
      </c>
      <c r="F35" s="44" t="s">
        <v>386</v>
      </c>
    </row>
    <row r="36" spans="1:8" ht="12" customHeight="1" x14ac:dyDescent="0.2">
      <c r="A36" s="6" t="s">
        <v>16</v>
      </c>
      <c r="E36" s="20"/>
      <c r="F36" s="20"/>
    </row>
    <row r="37" spans="1:8" ht="94.5" customHeight="1" x14ac:dyDescent="0.2">
      <c r="A37" s="1354" t="s">
        <v>17</v>
      </c>
      <c r="B37" s="1056" t="s">
        <v>954</v>
      </c>
      <c r="C37" s="1057"/>
      <c r="D37" s="1057"/>
      <c r="E37" s="1057"/>
      <c r="F37" s="1058"/>
      <c r="G37" s="19"/>
      <c r="H37" s="19"/>
    </row>
    <row r="38" spans="1:8" ht="16.5" customHeight="1" x14ac:dyDescent="0.2">
      <c r="A38" s="1355"/>
      <c r="B38" s="1227"/>
      <c r="C38" s="1228"/>
      <c r="D38" s="1228"/>
      <c r="E38" s="1228"/>
      <c r="F38" s="1357"/>
    </row>
    <row r="39" spans="1:8" s="7" customFormat="1" ht="12" customHeight="1" x14ac:dyDescent="0.2">
      <c r="A39" s="1356"/>
      <c r="B39" s="1358"/>
      <c r="C39" s="1359"/>
      <c r="D39" s="1359"/>
      <c r="E39" s="1359"/>
      <c r="F39" s="1360"/>
    </row>
    <row r="41" spans="1:8" ht="24" x14ac:dyDescent="0.2">
      <c r="A41" s="99" t="s">
        <v>29</v>
      </c>
      <c r="B41" s="948"/>
      <c r="C41" s="948"/>
      <c r="D41" s="948"/>
      <c r="E41" s="948"/>
      <c r="F41" s="948"/>
    </row>
  </sheetData>
  <mergeCells count="15">
    <mergeCell ref="C7:F7"/>
    <mergeCell ref="C16:F16"/>
    <mergeCell ref="C17:F17"/>
    <mergeCell ref="A21:B21"/>
    <mergeCell ref="C8:F8"/>
    <mergeCell ref="C9:F9"/>
    <mergeCell ref="C11:D11"/>
    <mergeCell ref="C12:D12"/>
    <mergeCell ref="C13:D13"/>
    <mergeCell ref="C14:D14"/>
    <mergeCell ref="A34:C34"/>
    <mergeCell ref="A35:C35"/>
    <mergeCell ref="A37:A39"/>
    <mergeCell ref="B37:F39"/>
    <mergeCell ref="B41:F41"/>
  </mergeCells>
  <pageMargins left="0.7" right="0.7" top="0.75" bottom="0.75" header="0.3" footer="0.3"/>
  <pageSetup paperSize="9" scale="89" fitToHeight="0" orientation="portrait"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rgb="FF00B050"/>
    <pageSetUpPr fitToPage="1"/>
  </sheetPr>
  <dimension ref="A1:H35"/>
  <sheetViews>
    <sheetView showGridLines="0"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462</v>
      </c>
      <c r="E4" s="51"/>
      <c r="F4" s="52"/>
    </row>
    <row r="5" spans="1:8" ht="13.5" thickBot="1" x14ac:dyDescent="0.25">
      <c r="A5" s="16" t="s">
        <v>650</v>
      </c>
      <c r="B5" s="3"/>
      <c r="C5" s="42" t="s">
        <v>469</v>
      </c>
      <c r="D5" s="36" t="s">
        <v>475</v>
      </c>
      <c r="E5" s="37"/>
      <c r="F5" s="38"/>
    </row>
    <row r="6" spans="1:8" ht="13.5" thickBot="1" x14ac:dyDescent="0.25">
      <c r="A6" s="4"/>
      <c r="B6" s="3"/>
      <c r="C6" s="3"/>
      <c r="D6" s="3"/>
      <c r="E6" s="3"/>
      <c r="F6" s="3"/>
    </row>
    <row r="7" spans="1:8" ht="13.5" thickBot="1" x14ac:dyDescent="0.25">
      <c r="A7" s="15" t="s">
        <v>21</v>
      </c>
      <c r="B7" s="3"/>
      <c r="C7" s="9" t="s">
        <v>48</v>
      </c>
      <c r="D7" s="8"/>
      <c r="E7" s="8"/>
      <c r="F7" s="53"/>
    </row>
    <row r="8" spans="1:8" ht="13.5" thickBot="1" x14ac:dyDescent="0.25">
      <c r="A8" s="16" t="s">
        <v>42</v>
      </c>
      <c r="B8" s="3"/>
      <c r="C8" s="791" t="s">
        <v>48</v>
      </c>
      <c r="D8" s="792"/>
      <c r="E8" s="792"/>
      <c r="F8" s="793"/>
    </row>
    <row r="9" spans="1:8" ht="13.5" thickBot="1" x14ac:dyDescent="0.25">
      <c r="A9" s="16" t="s">
        <v>26</v>
      </c>
      <c r="B9" s="3"/>
      <c r="C9" s="791" t="s">
        <v>476</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90.85</v>
      </c>
      <c r="D12" s="797"/>
      <c r="E12" s="3"/>
      <c r="F12" s="3"/>
    </row>
    <row r="13" spans="1:8" ht="13.5" thickBot="1" x14ac:dyDescent="0.25">
      <c r="A13" s="15" t="s">
        <v>20</v>
      </c>
      <c r="B13" s="3"/>
      <c r="C13" s="796">
        <v>27.85</v>
      </c>
      <c r="D13" s="797"/>
      <c r="E13" s="3"/>
      <c r="F13" s="3"/>
    </row>
    <row r="14" spans="1:8" ht="13.5" thickBot="1" x14ac:dyDescent="0.25">
      <c r="A14" s="16" t="s">
        <v>1</v>
      </c>
      <c r="B14" s="3"/>
      <c r="C14" s="796">
        <v>12.8</v>
      </c>
      <c r="D14" s="797"/>
      <c r="E14" s="3"/>
      <c r="F14" s="3"/>
    </row>
    <row r="15" spans="1:8" ht="3" customHeight="1" thickBot="1" x14ac:dyDescent="0.25">
      <c r="A15" s="10"/>
      <c r="B15" s="3"/>
      <c r="C15" s="12"/>
      <c r="D15" s="12"/>
      <c r="E15" s="11"/>
      <c r="F15" s="11"/>
    </row>
    <row r="16" spans="1:8" ht="13.5" thickBot="1" x14ac:dyDescent="0.25">
      <c r="A16" s="15" t="s">
        <v>18</v>
      </c>
      <c r="B16" s="11"/>
      <c r="C16" s="791" t="s">
        <v>916</v>
      </c>
      <c r="D16" s="792"/>
      <c r="E16" s="792"/>
      <c r="F16" s="792"/>
    </row>
    <row r="17" spans="1:8" ht="13.5" thickBot="1" x14ac:dyDescent="0.25">
      <c r="A17" s="16" t="s">
        <v>19</v>
      </c>
      <c r="B17" s="3"/>
      <c r="C17" s="791" t="s">
        <v>918</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640</v>
      </c>
      <c r="C22" s="32"/>
      <c r="D22" s="22" t="s">
        <v>56</v>
      </c>
      <c r="E22" s="55">
        <v>15850</v>
      </c>
      <c r="F22" s="55">
        <v>8075</v>
      </c>
    </row>
    <row r="23" spans="1:8" ht="13.5" thickBot="1" x14ac:dyDescent="0.25">
      <c r="A23" s="23" t="s">
        <v>11</v>
      </c>
      <c r="B23" s="24"/>
      <c r="C23" s="24"/>
      <c r="D23" s="24"/>
      <c r="E23" s="61">
        <f>SUM(E22:E22)</f>
        <v>15850</v>
      </c>
      <c r="F23" s="61">
        <f>SUM(F22:F22)</f>
        <v>8075</v>
      </c>
    </row>
    <row r="24" spans="1:8" ht="13.5" thickBot="1" x14ac:dyDescent="0.25">
      <c r="A24" s="33" t="s">
        <v>12</v>
      </c>
      <c r="B24" s="31"/>
      <c r="C24" s="31"/>
      <c r="D24" s="31"/>
      <c r="E24" s="56">
        <v>12000</v>
      </c>
      <c r="F24" s="57"/>
    </row>
    <row r="25" spans="1:8" ht="13.5" thickBot="1" x14ac:dyDescent="0.25">
      <c r="A25" s="26" t="s">
        <v>13</v>
      </c>
      <c r="B25" s="24"/>
      <c r="C25" s="24"/>
      <c r="D25" s="24"/>
      <c r="E25" s="58">
        <f>E24+E23</f>
        <v>27850</v>
      </c>
      <c r="F25" s="58">
        <f>F24+F23</f>
        <v>8075</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08" t="s">
        <v>22</v>
      </c>
      <c r="B30" s="809"/>
      <c r="C30" s="810"/>
      <c r="D30" s="174" t="s">
        <v>15</v>
      </c>
      <c r="E30" s="29" t="s">
        <v>878</v>
      </c>
      <c r="F30" s="29" t="s">
        <v>972</v>
      </c>
    </row>
    <row r="31" spans="1:8" ht="57.75" customHeight="1" x14ac:dyDescent="0.2">
      <c r="A31" s="807" t="s">
        <v>477</v>
      </c>
      <c r="B31" s="807"/>
      <c r="C31" s="807"/>
      <c r="D31" s="45" t="s">
        <v>478</v>
      </c>
      <c r="E31" s="44">
        <v>11</v>
      </c>
      <c r="F31" s="765" t="s">
        <v>1053</v>
      </c>
    </row>
    <row r="32" spans="1:8" ht="27.75" customHeight="1" x14ac:dyDescent="0.2">
      <c r="A32" s="6" t="s">
        <v>16</v>
      </c>
      <c r="E32" s="20"/>
      <c r="F32" s="20"/>
    </row>
    <row r="33" spans="1:8" ht="169.5" customHeight="1" x14ac:dyDescent="0.2">
      <c r="A33" s="34" t="s">
        <v>17</v>
      </c>
      <c r="B33" s="1138" t="s">
        <v>1052</v>
      </c>
      <c r="C33" s="1139"/>
      <c r="D33" s="1139"/>
      <c r="E33" s="1139"/>
      <c r="F33" s="1363"/>
      <c r="G33" s="19"/>
      <c r="H33" s="19"/>
    </row>
    <row r="34" spans="1:8" ht="10.5" customHeight="1" x14ac:dyDescent="0.2"/>
    <row r="35" spans="1:8" ht="28.5" customHeight="1" x14ac:dyDescent="0.2">
      <c r="A35" s="34" t="s">
        <v>29</v>
      </c>
      <c r="B35" s="798"/>
      <c r="C35" s="1361"/>
      <c r="D35" s="1361"/>
      <c r="E35" s="1361"/>
      <c r="F35" s="1362"/>
    </row>
  </sheetData>
  <mergeCells count="12">
    <mergeCell ref="B35:F35"/>
    <mergeCell ref="A31:C31"/>
    <mergeCell ref="C14:D14"/>
    <mergeCell ref="C16:F16"/>
    <mergeCell ref="C17:F17"/>
    <mergeCell ref="A30:C30"/>
    <mergeCell ref="B33:F33"/>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rgb="FF00B050"/>
    <pageSetUpPr fitToPage="1"/>
  </sheetPr>
  <dimension ref="A1:H49"/>
  <sheetViews>
    <sheetView showGridLines="0" workbookViewId="0">
      <selection activeCell="F35" sqref="F3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462</v>
      </c>
      <c r="E4" s="51"/>
      <c r="F4" s="52"/>
    </row>
    <row r="5" spans="1:8" ht="13.5" thickBot="1" x14ac:dyDescent="0.25">
      <c r="A5" s="1367" t="s">
        <v>650</v>
      </c>
      <c r="B5" s="3"/>
      <c r="C5" s="479" t="s">
        <v>467</v>
      </c>
      <c r="D5" s="657" t="s">
        <v>708</v>
      </c>
      <c r="E5" s="51"/>
      <c r="F5" s="52"/>
    </row>
    <row r="6" spans="1:8" ht="33" customHeight="1" thickBot="1" x14ac:dyDescent="0.25">
      <c r="A6" s="1368"/>
      <c r="B6" s="3"/>
      <c r="C6" s="479" t="s">
        <v>471</v>
      </c>
      <c r="D6" s="1370" t="s">
        <v>709</v>
      </c>
      <c r="E6" s="1371"/>
      <c r="F6" s="1372"/>
    </row>
    <row r="7" spans="1:8" ht="15" customHeight="1" thickBot="1" x14ac:dyDescent="0.25">
      <c r="A7" s="1369"/>
      <c r="B7" s="3"/>
      <c r="C7" s="479" t="s">
        <v>472</v>
      </c>
      <c r="D7" s="1370" t="s">
        <v>710</v>
      </c>
      <c r="E7" s="1371"/>
      <c r="F7" s="1372"/>
    </row>
    <row r="8" spans="1:8" ht="15" customHeight="1" thickBot="1" x14ac:dyDescent="0.25">
      <c r="A8" s="4"/>
      <c r="B8" s="3"/>
      <c r="C8" s="3"/>
      <c r="D8" s="3"/>
      <c r="E8" s="3"/>
      <c r="F8" s="3"/>
    </row>
    <row r="9" spans="1:8" ht="13.5" thickBot="1" x14ac:dyDescent="0.25">
      <c r="A9" s="15" t="s">
        <v>21</v>
      </c>
      <c r="B9" s="3"/>
      <c r="C9" s="9" t="s">
        <v>48</v>
      </c>
      <c r="D9" s="8"/>
      <c r="E9" s="8"/>
      <c r="F9" s="53"/>
    </row>
    <row r="10" spans="1:8" ht="13.5" thickBot="1" x14ac:dyDescent="0.25">
      <c r="A10" s="16" t="s">
        <v>42</v>
      </c>
      <c r="B10" s="3"/>
      <c r="C10" s="791" t="s">
        <v>470</v>
      </c>
      <c r="D10" s="792"/>
      <c r="E10" s="792"/>
      <c r="F10" s="793"/>
    </row>
    <row r="11" spans="1:8" ht="13.5" thickBot="1" x14ac:dyDescent="0.25">
      <c r="A11" s="16" t="s">
        <v>26</v>
      </c>
      <c r="B11" s="3"/>
      <c r="C11" s="791" t="s">
        <v>1054</v>
      </c>
      <c r="D11" s="792"/>
      <c r="E11" s="792"/>
      <c r="F11" s="793"/>
    </row>
    <row r="12" spans="1:8" ht="8.25" customHeight="1" thickBot="1" x14ac:dyDescent="0.25">
      <c r="A12" s="4"/>
      <c r="B12" s="3"/>
      <c r="C12" s="3"/>
      <c r="D12" s="3"/>
      <c r="E12" s="3"/>
      <c r="F12" s="3"/>
    </row>
    <row r="13" spans="1:8" ht="13.5" thickBot="1" x14ac:dyDescent="0.25">
      <c r="A13" s="4"/>
      <c r="B13" s="3"/>
      <c r="C13" s="794" t="s">
        <v>28</v>
      </c>
      <c r="D13" s="795"/>
      <c r="E13" s="3"/>
      <c r="F13" s="3"/>
    </row>
    <row r="14" spans="1:8" ht="13.5" thickBot="1" x14ac:dyDescent="0.25">
      <c r="A14" s="18" t="s">
        <v>2</v>
      </c>
      <c r="B14" s="3"/>
      <c r="C14" s="1144">
        <v>533.71699999999998</v>
      </c>
      <c r="D14" s="1145"/>
      <c r="E14" s="3"/>
      <c r="F14" s="3"/>
    </row>
    <row r="15" spans="1:8" ht="13.5" thickBot="1" x14ac:dyDescent="0.25">
      <c r="A15" s="15" t="s">
        <v>20</v>
      </c>
      <c r="B15" s="3"/>
      <c r="C15" s="1144">
        <v>739.37599999999998</v>
      </c>
      <c r="D15" s="1145"/>
      <c r="E15" s="3"/>
      <c r="F15" s="3"/>
    </row>
    <row r="16" spans="1:8" ht="13.5" thickBot="1" x14ac:dyDescent="0.25">
      <c r="A16" s="16" t="s">
        <v>1</v>
      </c>
      <c r="B16" s="3"/>
      <c r="C16" s="796">
        <v>758.91700000000003</v>
      </c>
      <c r="D16" s="797"/>
      <c r="E16" s="3"/>
      <c r="F16" s="3"/>
    </row>
    <row r="17" spans="1:8" ht="3" customHeight="1" thickBot="1" x14ac:dyDescent="0.25">
      <c r="A17" s="10"/>
      <c r="B17" s="3"/>
      <c r="C17" s="12"/>
      <c r="D17" s="12"/>
      <c r="E17" s="11"/>
      <c r="F17" s="11"/>
    </row>
    <row r="18" spans="1:8" ht="13.5" thickBot="1" x14ac:dyDescent="0.25">
      <c r="A18" s="15" t="s">
        <v>18</v>
      </c>
      <c r="B18" s="11"/>
      <c r="C18" s="791" t="s">
        <v>1055</v>
      </c>
      <c r="D18" s="792"/>
      <c r="E18" s="792"/>
      <c r="F18" s="793"/>
    </row>
    <row r="19" spans="1:8" ht="13.5" thickBot="1" x14ac:dyDescent="0.25">
      <c r="A19" s="16" t="s">
        <v>19</v>
      </c>
      <c r="B19" s="3"/>
      <c r="C19" s="791" t="s">
        <v>984</v>
      </c>
      <c r="D19" s="792"/>
      <c r="E19" s="792"/>
      <c r="F19" s="793"/>
    </row>
    <row r="20" spans="1:8" ht="7.5" customHeight="1" x14ac:dyDescent="0.2">
      <c r="B20" s="3"/>
    </row>
    <row r="21" spans="1:8" ht="15.75" x14ac:dyDescent="0.25">
      <c r="A21" s="13" t="s">
        <v>5</v>
      </c>
      <c r="B21" s="13"/>
      <c r="C21" s="14"/>
      <c r="D21" s="14"/>
      <c r="E21" s="14"/>
      <c r="F21" s="14"/>
      <c r="G21" s="47"/>
      <c r="H21" s="47"/>
    </row>
    <row r="22" spans="1:8" ht="6.75" customHeight="1" x14ac:dyDescent="0.25">
      <c r="A22" s="5"/>
      <c r="C22" s="7"/>
      <c r="D22" s="7"/>
      <c r="E22" s="7"/>
      <c r="F22" s="7"/>
    </row>
    <row r="23" spans="1:8" x14ac:dyDescent="0.2">
      <c r="A23" s="1042" t="s">
        <v>387</v>
      </c>
      <c r="B23" s="1043"/>
      <c r="C23" s="21" t="s">
        <v>7</v>
      </c>
      <c r="D23" s="21" t="s">
        <v>8</v>
      </c>
      <c r="E23" s="21" t="s">
        <v>9</v>
      </c>
      <c r="F23" s="21" t="s">
        <v>10</v>
      </c>
    </row>
    <row r="24" spans="1:8" x14ac:dyDescent="0.2">
      <c r="A24" s="480" t="s">
        <v>468</v>
      </c>
      <c r="B24" s="471" t="s">
        <v>467</v>
      </c>
      <c r="C24" s="137">
        <v>640</v>
      </c>
      <c r="D24" s="138" t="s">
        <v>66</v>
      </c>
      <c r="E24" s="55">
        <v>25700</v>
      </c>
      <c r="F24" s="55">
        <v>25700</v>
      </c>
    </row>
    <row r="25" spans="1:8" x14ac:dyDescent="0.2">
      <c r="A25" s="1364" t="s">
        <v>711</v>
      </c>
      <c r="B25" s="1025" t="s">
        <v>471</v>
      </c>
      <c r="C25" s="137">
        <v>610</v>
      </c>
      <c r="D25" s="138" t="s">
        <v>54</v>
      </c>
      <c r="E25" s="55">
        <v>27070</v>
      </c>
      <c r="F25" s="55">
        <v>37265.14</v>
      </c>
    </row>
    <row r="26" spans="1:8" x14ac:dyDescent="0.2">
      <c r="A26" s="1365"/>
      <c r="B26" s="1026"/>
      <c r="C26" s="137">
        <v>620</v>
      </c>
      <c r="D26" s="138" t="s">
        <v>57</v>
      </c>
      <c r="E26" s="55">
        <v>9533</v>
      </c>
      <c r="F26" s="55">
        <v>13022.57</v>
      </c>
    </row>
    <row r="27" spans="1:8" x14ac:dyDescent="0.2">
      <c r="A27" s="1365"/>
      <c r="B27" s="1026"/>
      <c r="C27" s="137">
        <v>630</v>
      </c>
      <c r="D27" s="138" t="s">
        <v>55</v>
      </c>
      <c r="E27" s="55">
        <f>7320+32000</f>
        <v>39320</v>
      </c>
      <c r="F27" s="55">
        <f>261+36434.34+8483.13</f>
        <v>45178.469999999994</v>
      </c>
    </row>
    <row r="28" spans="1:8" x14ac:dyDescent="0.2">
      <c r="A28" s="1365"/>
      <c r="B28" s="1026"/>
      <c r="C28" s="137">
        <v>640</v>
      </c>
      <c r="D28" s="138" t="s">
        <v>66</v>
      </c>
      <c r="E28" s="55">
        <v>96241</v>
      </c>
      <c r="F28" s="55">
        <v>96241</v>
      </c>
    </row>
    <row r="29" spans="1:8" x14ac:dyDescent="0.2">
      <c r="A29" s="1366"/>
      <c r="B29" s="1027"/>
      <c r="C29" s="137"/>
      <c r="D29" s="397" t="s">
        <v>13</v>
      </c>
      <c r="E29" s="398">
        <f>SUM(E25:E28)</f>
        <v>172164</v>
      </c>
      <c r="F29" s="398">
        <f>SUM(F25:F28)</f>
        <v>191707.18</v>
      </c>
    </row>
    <row r="30" spans="1:8" ht="13.5" thickBot="1" x14ac:dyDescent="0.25">
      <c r="A30" s="394" t="s">
        <v>495</v>
      </c>
      <c r="B30" s="395" t="s">
        <v>472</v>
      </c>
      <c r="C30" s="137">
        <v>640</v>
      </c>
      <c r="D30" s="138" t="s">
        <v>66</v>
      </c>
      <c r="E30" s="55">
        <v>16550</v>
      </c>
      <c r="F30" s="55">
        <v>16550</v>
      </c>
    </row>
    <row r="31" spans="1:8" s="7" customFormat="1" x14ac:dyDescent="0.2">
      <c r="A31" s="658" t="s">
        <v>11</v>
      </c>
      <c r="B31" s="379"/>
      <c r="C31" s="379"/>
      <c r="D31" s="379"/>
      <c r="E31" s="659">
        <f>E24+E29+E30</f>
        <v>214414</v>
      </c>
      <c r="F31" s="659">
        <f>F24+F29+F30</f>
        <v>233957.18</v>
      </c>
    </row>
    <row r="32" spans="1:8" s="7" customFormat="1" x14ac:dyDescent="0.2">
      <c r="A32" s="1376" t="s">
        <v>711</v>
      </c>
      <c r="B32" s="1373" t="s">
        <v>471</v>
      </c>
      <c r="C32" s="22">
        <v>711</v>
      </c>
      <c r="D32" s="22" t="s">
        <v>923</v>
      </c>
      <c r="E32" s="55">
        <v>82</v>
      </c>
      <c r="F32" s="55">
        <v>82.2</v>
      </c>
    </row>
    <row r="33" spans="1:8" s="7" customFormat="1" x14ac:dyDescent="0.2">
      <c r="A33" s="1377"/>
      <c r="B33" s="1374"/>
      <c r="C33" s="22">
        <v>716</v>
      </c>
      <c r="D33" s="22" t="s">
        <v>244</v>
      </c>
      <c r="E33" s="55">
        <v>7210</v>
      </c>
      <c r="F33" s="55">
        <v>7209</v>
      </c>
    </row>
    <row r="34" spans="1:8" s="7" customFormat="1" x14ac:dyDescent="0.2">
      <c r="A34" s="1377"/>
      <c r="B34" s="1374"/>
      <c r="C34" s="22">
        <v>721</v>
      </c>
      <c r="D34" s="22" t="s">
        <v>843</v>
      </c>
      <c r="E34" s="55">
        <v>0</v>
      </c>
      <c r="F34" s="55">
        <v>0</v>
      </c>
    </row>
    <row r="35" spans="1:8" s="7" customFormat="1" x14ac:dyDescent="0.2">
      <c r="A35" s="1378"/>
      <c r="B35" s="1375"/>
      <c r="C35" s="22">
        <v>717</v>
      </c>
      <c r="D35" s="22" t="s">
        <v>844</v>
      </c>
      <c r="E35" s="55">
        <v>517670</v>
      </c>
      <c r="F35" s="55">
        <v>517669.38</v>
      </c>
    </row>
    <row r="36" spans="1:8" ht="13.5" thickBot="1" x14ac:dyDescent="0.25">
      <c r="A36" s="33" t="s">
        <v>12</v>
      </c>
      <c r="B36" s="473"/>
      <c r="C36" s="31"/>
      <c r="D36" s="31"/>
      <c r="E36" s="356">
        <f>SUM(E32:E35)</f>
        <v>524962</v>
      </c>
      <c r="F36" s="356">
        <f>SUM(F32:F35)</f>
        <v>524960.57999999996</v>
      </c>
    </row>
    <row r="37" spans="1:8" ht="13.5" thickBot="1" x14ac:dyDescent="0.25">
      <c r="A37" s="26" t="s">
        <v>13</v>
      </c>
      <c r="B37" s="24"/>
      <c r="C37" s="24"/>
      <c r="D37" s="24"/>
      <c r="E37" s="58">
        <f>E36+E31</f>
        <v>739376</v>
      </c>
      <c r="F37" s="58">
        <f>F36+F31</f>
        <v>758917.76</v>
      </c>
    </row>
    <row r="38" spans="1:8" ht="7.5" customHeight="1" x14ac:dyDescent="0.2"/>
    <row r="39" spans="1:8" hidden="1" x14ac:dyDescent="0.2"/>
    <row r="40" spans="1:8" ht="15.75" x14ac:dyDescent="0.25">
      <c r="A40" s="13" t="s">
        <v>14</v>
      </c>
      <c r="B40" s="14"/>
      <c r="C40" s="14"/>
      <c r="D40" s="14"/>
      <c r="E40" s="14"/>
      <c r="F40" s="14"/>
      <c r="G40" s="47"/>
      <c r="H40" s="47"/>
    </row>
    <row r="41" spans="1:8" ht="6" customHeight="1" x14ac:dyDescent="0.2">
      <c r="A41" s="1"/>
    </row>
    <row r="42" spans="1:8" ht="22.5" x14ac:dyDescent="0.2">
      <c r="A42" s="825" t="s">
        <v>22</v>
      </c>
      <c r="B42" s="825"/>
      <c r="C42" s="825"/>
      <c r="D42" s="174" t="s">
        <v>15</v>
      </c>
      <c r="E42" s="175" t="s">
        <v>878</v>
      </c>
      <c r="F42" s="175" t="s">
        <v>972</v>
      </c>
    </row>
    <row r="43" spans="1:8" ht="41.25" customHeight="1" x14ac:dyDescent="0.2">
      <c r="A43" s="829" t="s">
        <v>385</v>
      </c>
      <c r="B43" s="1007"/>
      <c r="C43" s="830"/>
      <c r="D43" s="63" t="s">
        <v>473</v>
      </c>
      <c r="E43" s="44" t="s">
        <v>386</v>
      </c>
      <c r="F43" s="44" t="s">
        <v>386</v>
      </c>
    </row>
    <row r="44" spans="1:8" ht="12" customHeight="1" x14ac:dyDescent="0.2">
      <c r="A44" s="6" t="s">
        <v>16</v>
      </c>
      <c r="E44" s="20"/>
      <c r="F44" s="20"/>
    </row>
    <row r="45" spans="1:8" ht="94.5" customHeight="1" x14ac:dyDescent="0.2">
      <c r="A45" s="851" t="s">
        <v>17</v>
      </c>
      <c r="B45" s="1047" t="s">
        <v>955</v>
      </c>
      <c r="C45" s="1048"/>
      <c r="D45" s="1048"/>
      <c r="E45" s="1048"/>
      <c r="F45" s="1049"/>
      <c r="G45" s="19"/>
      <c r="H45" s="19"/>
    </row>
    <row r="46" spans="1:8" ht="12" customHeight="1" x14ac:dyDescent="0.2">
      <c r="A46" s="852"/>
      <c r="B46" s="1050"/>
      <c r="C46" s="1051"/>
      <c r="D46" s="1051"/>
      <c r="E46" s="1051"/>
      <c r="F46" s="1052"/>
    </row>
    <row r="47" spans="1:8" s="7" customFormat="1" ht="32.25" customHeight="1" x14ac:dyDescent="0.2">
      <c r="A47" s="853"/>
      <c r="B47" s="1053"/>
      <c r="C47" s="1054"/>
      <c r="D47" s="1054"/>
      <c r="E47" s="1054"/>
      <c r="F47" s="1055"/>
    </row>
    <row r="49" spans="1:6" ht="24" x14ac:dyDescent="0.2">
      <c r="A49" s="99" t="s">
        <v>29</v>
      </c>
      <c r="B49" s="947"/>
      <c r="C49" s="947"/>
      <c r="D49" s="947"/>
      <c r="E49" s="947"/>
      <c r="F49" s="947"/>
    </row>
  </sheetData>
  <mergeCells count="21">
    <mergeCell ref="A5:A7"/>
    <mergeCell ref="D6:F6"/>
    <mergeCell ref="D7:F7"/>
    <mergeCell ref="B32:B35"/>
    <mergeCell ref="A32:A35"/>
    <mergeCell ref="C15:D15"/>
    <mergeCell ref="C16:D16"/>
    <mergeCell ref="C10:F10"/>
    <mergeCell ref="C11:F11"/>
    <mergeCell ref="B25:B29"/>
    <mergeCell ref="C13:D13"/>
    <mergeCell ref="C14:D14"/>
    <mergeCell ref="B49:F49"/>
    <mergeCell ref="C18:F18"/>
    <mergeCell ref="C19:F19"/>
    <mergeCell ref="A23:B23"/>
    <mergeCell ref="A25:A29"/>
    <mergeCell ref="B45:F47"/>
    <mergeCell ref="A42:C42"/>
    <mergeCell ref="A43:C43"/>
    <mergeCell ref="A45:A47"/>
  </mergeCells>
  <pageMargins left="0.7" right="0.7" top="0.75" bottom="0.75" header="0.3" footer="0.3"/>
  <pageSetup paperSize="9" scale="75" fitToHeight="0"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B050"/>
    <pageSetUpPr fitToPage="1"/>
  </sheetPr>
  <dimension ref="A1:H41"/>
  <sheetViews>
    <sheetView showGridLines="0" topLeftCell="A22" workbookViewId="0">
      <selection activeCell="F35" sqref="F3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306</v>
      </c>
      <c r="E4" s="51"/>
      <c r="F4" s="52"/>
    </row>
    <row r="5" spans="1:8" ht="13.5" thickBot="1" x14ac:dyDescent="0.25">
      <c r="A5" s="16" t="s">
        <v>27</v>
      </c>
      <c r="B5" s="3"/>
      <c r="C5" s="42" t="s">
        <v>320</v>
      </c>
      <c r="D5" s="36" t="s">
        <v>614</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91" t="s">
        <v>48</v>
      </c>
      <c r="D8" s="792"/>
      <c r="E8" s="792"/>
      <c r="F8" s="793"/>
    </row>
    <row r="9" spans="1:8" ht="13.5" thickBot="1" x14ac:dyDescent="0.25">
      <c r="A9" s="16" t="s">
        <v>26</v>
      </c>
      <c r="B9" s="3"/>
      <c r="C9" s="791" t="s">
        <v>209</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30.81</v>
      </c>
      <c r="D12" s="797"/>
      <c r="E12" s="3"/>
      <c r="F12" s="3"/>
    </row>
    <row r="13" spans="1:8" ht="13.5" thickBot="1" x14ac:dyDescent="0.25">
      <c r="A13" s="15" t="s">
        <v>20</v>
      </c>
      <c r="B13" s="3"/>
      <c r="C13" s="796">
        <v>30.81</v>
      </c>
      <c r="D13" s="797"/>
      <c r="E13" s="3"/>
      <c r="F13" s="3"/>
    </row>
    <row r="14" spans="1:8" ht="13.5" thickBot="1" x14ac:dyDescent="0.25">
      <c r="A14" s="16" t="s">
        <v>1</v>
      </c>
      <c r="B14" s="3"/>
      <c r="C14" s="796">
        <v>25.766999999999999</v>
      </c>
      <c r="D14" s="797"/>
      <c r="E14" s="3"/>
      <c r="F14" s="3"/>
    </row>
    <row r="15" spans="1:8" ht="3" customHeight="1" thickBot="1" x14ac:dyDescent="0.25">
      <c r="A15" s="10"/>
      <c r="B15" s="3"/>
      <c r="C15" s="12"/>
      <c r="D15" s="12"/>
      <c r="E15" s="11"/>
      <c r="F15" s="11"/>
    </row>
    <row r="16" spans="1:8" ht="13.5" thickBot="1" x14ac:dyDescent="0.25">
      <c r="A16" s="15" t="s">
        <v>18</v>
      </c>
      <c r="B16" s="11"/>
      <c r="C16" s="791" t="s">
        <v>1089</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341">
        <v>20900</v>
      </c>
      <c r="F22" s="341">
        <v>16863.37</v>
      </c>
    </row>
    <row r="23" spans="1:8" x14ac:dyDescent="0.2">
      <c r="A23" s="136"/>
      <c r="B23" s="137">
        <v>620</v>
      </c>
      <c r="C23" s="137"/>
      <c r="D23" s="138" t="s">
        <v>57</v>
      </c>
      <c r="E23" s="341">
        <v>7310</v>
      </c>
      <c r="F23" s="341">
        <v>5546.54</v>
      </c>
    </row>
    <row r="24" spans="1:8" x14ac:dyDescent="0.2">
      <c r="A24" s="136"/>
      <c r="B24" s="137">
        <v>630</v>
      </c>
      <c r="C24" s="137"/>
      <c r="D24" s="138" t="s">
        <v>55</v>
      </c>
      <c r="E24" s="341">
        <v>2500</v>
      </c>
      <c r="F24" s="341">
        <v>3227.26</v>
      </c>
    </row>
    <row r="25" spans="1:8" ht="13.5" thickBot="1" x14ac:dyDescent="0.25">
      <c r="A25" s="22"/>
      <c r="B25" s="62">
        <v>640</v>
      </c>
      <c r="C25" s="339"/>
      <c r="D25" s="22" t="s">
        <v>319</v>
      </c>
      <c r="E25" s="341">
        <v>100</v>
      </c>
      <c r="F25" s="55">
        <v>130.16999999999999</v>
      </c>
    </row>
    <row r="26" spans="1:8" ht="16.5" customHeight="1" thickBot="1" x14ac:dyDescent="0.25">
      <c r="A26" s="23" t="s">
        <v>11</v>
      </c>
      <c r="B26" s="24"/>
      <c r="C26" s="24"/>
      <c r="D26" s="24"/>
      <c r="E26" s="61">
        <f>SUM(E22:E25)</f>
        <v>30810</v>
      </c>
      <c r="F26" s="61">
        <f>SUM(F22:F25)</f>
        <v>25767.339999999997</v>
      </c>
    </row>
    <row r="27" spans="1:8" ht="13.5" thickBot="1" x14ac:dyDescent="0.25">
      <c r="A27" s="250"/>
      <c r="B27" s="279"/>
      <c r="C27" s="237"/>
      <c r="D27" s="237"/>
      <c r="E27" s="236"/>
      <c r="F27" s="236"/>
    </row>
    <row r="28" spans="1:8" ht="13.5" thickBot="1" x14ac:dyDescent="0.25">
      <c r="A28" s="23" t="s">
        <v>12</v>
      </c>
      <c r="B28" s="251"/>
      <c r="C28" s="24"/>
      <c r="D28" s="24"/>
      <c r="E28" s="60">
        <f>SUM(E27:E27)</f>
        <v>0</v>
      </c>
      <c r="F28" s="60">
        <f>SUM(F27:F27)</f>
        <v>0</v>
      </c>
    </row>
    <row r="29" spans="1:8" ht="13.5" thickBot="1" x14ac:dyDescent="0.25">
      <c r="A29" s="26" t="s">
        <v>13</v>
      </c>
      <c r="B29" s="24"/>
      <c r="C29" s="24"/>
      <c r="D29" s="24"/>
      <c r="E29" s="58">
        <f>E28+E26</f>
        <v>30810</v>
      </c>
      <c r="F29" s="58">
        <f>F28+F26</f>
        <v>25767.339999999997</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25" t="s">
        <v>22</v>
      </c>
      <c r="B34" s="825"/>
      <c r="C34" s="825"/>
      <c r="D34" s="174" t="s">
        <v>15</v>
      </c>
      <c r="E34" s="175" t="s">
        <v>878</v>
      </c>
      <c r="F34" s="175" t="s">
        <v>972</v>
      </c>
    </row>
    <row r="35" spans="1:8" ht="56.25" x14ac:dyDescent="0.2">
      <c r="A35" s="1379" t="s">
        <v>601</v>
      </c>
      <c r="B35" s="1380"/>
      <c r="C35" s="1381"/>
      <c r="D35" s="206" t="s">
        <v>602</v>
      </c>
      <c r="E35" s="44">
        <v>120</v>
      </c>
      <c r="F35" s="44">
        <v>40</v>
      </c>
    </row>
    <row r="36" spans="1:8" ht="33.75" x14ac:dyDescent="0.2">
      <c r="A36" s="1379" t="s">
        <v>317</v>
      </c>
      <c r="B36" s="1380"/>
      <c r="C36" s="1381"/>
      <c r="D36" s="206" t="s">
        <v>318</v>
      </c>
      <c r="E36" s="592">
        <v>35</v>
      </c>
      <c r="F36" s="44">
        <v>35</v>
      </c>
    </row>
    <row r="37" spans="1:8" ht="12" customHeight="1" x14ac:dyDescent="0.2">
      <c r="A37" s="6" t="s">
        <v>16</v>
      </c>
      <c r="E37" s="20"/>
      <c r="F37" s="20"/>
    </row>
    <row r="38" spans="1:8" ht="132" customHeight="1" x14ac:dyDescent="0.2">
      <c r="A38" s="342" t="s">
        <v>17</v>
      </c>
      <c r="B38" s="1382" t="s">
        <v>1098</v>
      </c>
      <c r="C38" s="1383"/>
      <c r="D38" s="1383"/>
      <c r="E38" s="1383"/>
      <c r="F38" s="1384"/>
      <c r="G38" s="19"/>
      <c r="H38" s="19"/>
    </row>
    <row r="39" spans="1:8" ht="142.9" customHeight="1" x14ac:dyDescent="0.2">
      <c r="B39" s="1385" t="s">
        <v>1096</v>
      </c>
      <c r="C39" s="1386"/>
      <c r="D39" s="1386"/>
      <c r="E39" s="1386"/>
      <c r="F39" s="1387"/>
    </row>
    <row r="40" spans="1:8" ht="190.5" customHeight="1" x14ac:dyDescent="0.2">
      <c r="B40" s="1388" t="s">
        <v>1097</v>
      </c>
      <c r="C40" s="1389"/>
      <c r="D40" s="1389"/>
      <c r="E40" s="1389"/>
      <c r="F40" s="1390"/>
    </row>
    <row r="41" spans="1:8" ht="71.25" customHeight="1" x14ac:dyDescent="0.2">
      <c r="A41" s="99" t="s">
        <v>29</v>
      </c>
      <c r="B41" s="798" t="s">
        <v>919</v>
      </c>
      <c r="C41" s="799"/>
      <c r="D41" s="799"/>
      <c r="E41" s="799"/>
      <c r="F41" s="800"/>
    </row>
  </sheetData>
  <mergeCells count="15">
    <mergeCell ref="C14:D14"/>
    <mergeCell ref="C8:F8"/>
    <mergeCell ref="C9:F9"/>
    <mergeCell ref="C11:D11"/>
    <mergeCell ref="C12:D12"/>
    <mergeCell ref="C13:D13"/>
    <mergeCell ref="C16:F16"/>
    <mergeCell ref="C17:F17"/>
    <mergeCell ref="A34:C34"/>
    <mergeCell ref="A36:C36"/>
    <mergeCell ref="B41:F41"/>
    <mergeCell ref="A35:C35"/>
    <mergeCell ref="B38:F38"/>
    <mergeCell ref="B39:F39"/>
    <mergeCell ref="B40:F40"/>
  </mergeCells>
  <pageMargins left="0.7" right="0.7" top="0.75" bottom="0.75" header="0.3" footer="0.3"/>
  <pageSetup paperSize="9" scale="89" fitToHeight="0"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rgb="FF00B050"/>
    <pageSetUpPr fitToPage="1"/>
  </sheetPr>
  <dimension ref="A1:H43"/>
  <sheetViews>
    <sheetView showGridLines="0" workbookViewId="0">
      <selection activeCell="F35" sqref="F3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306</v>
      </c>
      <c r="E4" s="51"/>
      <c r="F4" s="52"/>
    </row>
    <row r="5" spans="1:8" ht="13.5" thickBot="1" x14ac:dyDescent="0.25">
      <c r="A5" s="16" t="s">
        <v>27</v>
      </c>
      <c r="B5" s="3"/>
      <c r="C5" s="42" t="s">
        <v>612</v>
      </c>
      <c r="D5" s="36" t="s">
        <v>613</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91" t="s">
        <v>48</v>
      </c>
      <c r="D8" s="792"/>
      <c r="E8" s="792"/>
      <c r="F8" s="793"/>
    </row>
    <row r="9" spans="1:8" ht="13.5" thickBot="1" x14ac:dyDescent="0.25">
      <c r="A9" s="16" t="s">
        <v>26</v>
      </c>
      <c r="B9" s="3"/>
      <c r="C9" s="791" t="s">
        <v>209</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0</v>
      </c>
      <c r="D12" s="797"/>
      <c r="E12" s="3"/>
      <c r="F12" s="3"/>
    </row>
    <row r="13" spans="1:8" ht="13.5" thickBot="1" x14ac:dyDescent="0.25">
      <c r="A13" s="15" t="s">
        <v>20</v>
      </c>
      <c r="B13" s="3"/>
      <c r="C13" s="796">
        <v>0</v>
      </c>
      <c r="D13" s="797"/>
      <c r="E13" s="3"/>
      <c r="F13" s="3"/>
    </row>
    <row r="14" spans="1:8" ht="13.5" thickBot="1" x14ac:dyDescent="0.25">
      <c r="A14" s="16" t="s">
        <v>1</v>
      </c>
      <c r="B14" s="3"/>
      <c r="C14" s="796">
        <v>0.45800000000000002</v>
      </c>
      <c r="D14" s="797"/>
      <c r="E14" s="3"/>
      <c r="F14" s="3"/>
    </row>
    <row r="15" spans="1:8" ht="3" customHeight="1" thickBot="1" x14ac:dyDescent="0.25">
      <c r="A15" s="10"/>
      <c r="B15" s="3"/>
      <c r="C15" s="12"/>
      <c r="D15" s="12"/>
      <c r="E15" s="11"/>
      <c r="F15" s="11"/>
    </row>
    <row r="16" spans="1:8" ht="13.5" thickBot="1" x14ac:dyDescent="0.25">
      <c r="A16" s="15" t="s">
        <v>18</v>
      </c>
      <c r="B16" s="11"/>
      <c r="C16" s="791" t="s">
        <v>1123</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530"/>
      <c r="B22" s="530">
        <v>610</v>
      </c>
      <c r="C22" s="530"/>
      <c r="D22" s="394" t="s">
        <v>54</v>
      </c>
      <c r="E22" s="531">
        <v>0</v>
      </c>
      <c r="F22" s="531">
        <v>339.77</v>
      </c>
    </row>
    <row r="23" spans="1:8" x14ac:dyDescent="0.2">
      <c r="A23" s="530"/>
      <c r="B23" s="62">
        <v>620</v>
      </c>
      <c r="C23" s="32"/>
      <c r="D23" s="22" t="s">
        <v>57</v>
      </c>
      <c r="E23" s="55">
        <v>0</v>
      </c>
      <c r="F23" s="55">
        <v>118.75</v>
      </c>
    </row>
    <row r="24" spans="1:8" ht="13.5" thickBot="1" x14ac:dyDescent="0.25">
      <c r="A24" s="22"/>
      <c r="B24" s="62">
        <v>630</v>
      </c>
      <c r="C24" s="32"/>
      <c r="D24" s="22" t="s">
        <v>55</v>
      </c>
      <c r="E24" s="55">
        <v>0</v>
      </c>
      <c r="F24" s="55">
        <v>0</v>
      </c>
    </row>
    <row r="25" spans="1:8" ht="16.5" customHeight="1" thickBot="1" x14ac:dyDescent="0.25">
      <c r="A25" s="23" t="s">
        <v>11</v>
      </c>
      <c r="B25" s="24"/>
      <c r="C25" s="24"/>
      <c r="D25" s="24"/>
      <c r="E25" s="61">
        <f>SUM(E22:E24)</f>
        <v>0</v>
      </c>
      <c r="F25" s="61">
        <f>SUM(F22:F24)</f>
        <v>458.52</v>
      </c>
    </row>
    <row r="26" spans="1:8" ht="13.5" thickBot="1" x14ac:dyDescent="0.25">
      <c r="A26" s="250"/>
      <c r="B26" s="279"/>
      <c r="C26" s="237"/>
      <c r="D26" s="495"/>
      <c r="E26" s="496"/>
      <c r="F26" s="496"/>
    </row>
    <row r="27" spans="1:8" ht="13.5" thickBot="1" x14ac:dyDescent="0.25">
      <c r="A27" s="23" t="s">
        <v>12</v>
      </c>
      <c r="B27" s="251"/>
      <c r="C27" s="24"/>
      <c r="D27" s="24"/>
      <c r="E27" s="60">
        <f>SUM(E26:E26)</f>
        <v>0</v>
      </c>
      <c r="F27" s="60">
        <f>SUM(F26:F26)</f>
        <v>0</v>
      </c>
    </row>
    <row r="28" spans="1:8" ht="13.5" thickBot="1" x14ac:dyDescent="0.25">
      <c r="A28" s="26" t="s">
        <v>13</v>
      </c>
      <c r="B28" s="24"/>
      <c r="C28" s="24"/>
      <c r="D28" s="24"/>
      <c r="E28" s="58">
        <f>E27+E25</f>
        <v>0</v>
      </c>
      <c r="F28" s="58">
        <f>F27+F25</f>
        <v>458.52</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174" t="s">
        <v>22</v>
      </c>
      <c r="B33" s="808" t="s">
        <v>15</v>
      </c>
      <c r="C33" s="809"/>
      <c r="D33" s="810"/>
      <c r="E33" s="175" t="s">
        <v>878</v>
      </c>
      <c r="F33" s="175" t="s">
        <v>972</v>
      </c>
    </row>
    <row r="34" spans="1:8" ht="26.25" customHeight="1" x14ac:dyDescent="0.2">
      <c r="A34" s="914" t="s">
        <v>604</v>
      </c>
      <c r="B34" s="815" t="s">
        <v>302</v>
      </c>
      <c r="C34" s="816"/>
      <c r="D34" s="817"/>
      <c r="E34" s="63">
        <v>120</v>
      </c>
      <c r="F34" s="779">
        <v>131</v>
      </c>
    </row>
    <row r="35" spans="1:8" ht="36" customHeight="1" x14ac:dyDescent="0.2">
      <c r="A35" s="916"/>
      <c r="B35" s="815" t="s">
        <v>304</v>
      </c>
      <c r="C35" s="816"/>
      <c r="D35" s="817"/>
      <c r="E35" s="63">
        <v>12</v>
      </c>
      <c r="F35" s="779">
        <v>8</v>
      </c>
    </row>
    <row r="36" spans="1:8" ht="30" customHeight="1" x14ac:dyDescent="0.2">
      <c r="A36" s="914" t="s">
        <v>605</v>
      </c>
      <c r="B36" s="815" t="s">
        <v>302</v>
      </c>
      <c r="C36" s="816"/>
      <c r="D36" s="817"/>
      <c r="E36" s="63">
        <v>6</v>
      </c>
      <c r="F36" s="779">
        <v>4</v>
      </c>
    </row>
    <row r="37" spans="1:8" ht="51" customHeight="1" x14ac:dyDescent="0.2">
      <c r="A37" s="916"/>
      <c r="B37" s="815" t="s">
        <v>606</v>
      </c>
      <c r="C37" s="816"/>
      <c r="D37" s="817"/>
      <c r="E37" s="63">
        <v>14</v>
      </c>
      <c r="F37" s="63">
        <v>12</v>
      </c>
    </row>
    <row r="38" spans="1:8" ht="31.5" customHeight="1" x14ac:dyDescent="0.2">
      <c r="A38" s="807" t="s">
        <v>608</v>
      </c>
      <c r="B38" s="833" t="s">
        <v>609</v>
      </c>
      <c r="C38" s="833"/>
      <c r="D38" s="833"/>
      <c r="E38" s="591">
        <v>150</v>
      </c>
      <c r="F38" s="591">
        <v>92</v>
      </c>
    </row>
    <row r="39" spans="1:8" ht="41.25" customHeight="1" x14ac:dyDescent="0.2">
      <c r="A39" s="807"/>
      <c r="B39" s="833" t="s">
        <v>607</v>
      </c>
      <c r="C39" s="833"/>
      <c r="D39" s="833"/>
      <c r="E39" s="591">
        <v>30</v>
      </c>
      <c r="F39" s="591">
        <v>7</v>
      </c>
    </row>
    <row r="40" spans="1:8" ht="41.25" customHeight="1" x14ac:dyDescent="0.25">
      <c r="A40" s="595" t="s">
        <v>258</v>
      </c>
      <c r="B40" s="581"/>
      <c r="C40" s="581"/>
      <c r="D40" s="581"/>
      <c r="E40" s="593"/>
      <c r="F40" s="593"/>
    </row>
    <row r="41" spans="1:8" ht="99" customHeight="1" x14ac:dyDescent="0.2">
      <c r="A41" s="255" t="s">
        <v>17</v>
      </c>
      <c r="B41" s="922"/>
      <c r="C41" s="922"/>
      <c r="D41" s="922"/>
      <c r="E41" s="922"/>
      <c r="F41" s="922"/>
      <c r="G41" s="19"/>
      <c r="H41" s="19"/>
    </row>
    <row r="43" spans="1:8" ht="29.25" customHeight="1" x14ac:dyDescent="0.2">
      <c r="A43" s="99" t="s">
        <v>29</v>
      </c>
      <c r="B43" s="798"/>
      <c r="C43" s="799"/>
      <c r="D43" s="799"/>
      <c r="E43" s="799"/>
      <c r="F43" s="800"/>
    </row>
  </sheetData>
  <mergeCells count="20">
    <mergeCell ref="B41:F41"/>
    <mergeCell ref="B43:F43"/>
    <mergeCell ref="B33:D33"/>
    <mergeCell ref="A36:A37"/>
    <mergeCell ref="B36:D36"/>
    <mergeCell ref="B37:D37"/>
    <mergeCell ref="B38:D38"/>
    <mergeCell ref="B39:D39"/>
    <mergeCell ref="B34:D34"/>
    <mergeCell ref="B35:D35"/>
    <mergeCell ref="C16:F16"/>
    <mergeCell ref="C17:F17"/>
    <mergeCell ref="A38:A39"/>
    <mergeCell ref="C8:F8"/>
    <mergeCell ref="C9:F9"/>
    <mergeCell ref="C11:D11"/>
    <mergeCell ref="C12:D12"/>
    <mergeCell ref="C13:D13"/>
    <mergeCell ref="C14:D14"/>
    <mergeCell ref="A34:A35"/>
  </mergeCells>
  <pageMargins left="0.7" right="0.7" top="0.75" bottom="0.75" header="0.3" footer="0.3"/>
  <pageSetup paperSize="9" scale="8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pageSetUpPr fitToPage="1"/>
  </sheetPr>
  <dimension ref="A1:F52"/>
  <sheetViews>
    <sheetView topLeftCell="A10"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2.140625" style="66" customWidth="1"/>
    <col min="5" max="5" width="15.85546875" style="66" customWidth="1"/>
    <col min="6" max="6" width="24.140625" style="66" customWidth="1"/>
    <col min="7" max="16384" width="9.140625" style="66"/>
  </cols>
  <sheetData>
    <row r="1" spans="1:6" ht="15.75" x14ac:dyDescent="0.25">
      <c r="A1" s="64" t="s">
        <v>4</v>
      </c>
      <c r="B1" s="64"/>
      <c r="C1" s="65"/>
      <c r="D1" s="65"/>
      <c r="E1" s="65"/>
      <c r="F1" s="65"/>
    </row>
    <row r="2" spans="1:6" ht="4.5" customHeight="1" thickBot="1" x14ac:dyDescent="0.3">
      <c r="A2" s="67"/>
      <c r="B2" s="68"/>
    </row>
    <row r="3" spans="1:6" ht="13.5" thickBot="1" x14ac:dyDescent="0.25">
      <c r="A3" s="69"/>
      <c r="B3" s="69"/>
      <c r="C3" s="70" t="s">
        <v>24</v>
      </c>
      <c r="D3" s="905" t="s">
        <v>3</v>
      </c>
      <c r="E3" s="905"/>
      <c r="F3" s="905"/>
    </row>
    <row r="4" spans="1:6" ht="13.5" thickBot="1" x14ac:dyDescent="0.25">
      <c r="A4" s="71" t="s">
        <v>0</v>
      </c>
      <c r="B4" s="69"/>
      <c r="C4" s="72">
        <v>1</v>
      </c>
      <c r="D4" s="906" t="s">
        <v>50</v>
      </c>
      <c r="E4" s="906"/>
      <c r="F4" s="906"/>
    </row>
    <row r="5" spans="1:6" ht="13.5" thickBot="1" x14ac:dyDescent="0.25">
      <c r="A5" s="15" t="s">
        <v>650</v>
      </c>
      <c r="B5" s="69"/>
      <c r="C5" s="74" t="s">
        <v>160</v>
      </c>
      <c r="D5" s="907" t="s">
        <v>520</v>
      </c>
      <c r="E5" s="907"/>
      <c r="F5" s="907"/>
    </row>
    <row r="6" spans="1:6" ht="13.5" thickBot="1" x14ac:dyDescent="0.25">
      <c r="A6" s="78"/>
      <c r="B6" s="69"/>
      <c r="C6" s="69"/>
      <c r="D6" s="69"/>
      <c r="E6" s="69"/>
      <c r="F6" s="69"/>
    </row>
    <row r="7" spans="1:6" ht="13.5" thickBot="1" x14ac:dyDescent="0.25">
      <c r="A7" s="71" t="s">
        <v>21</v>
      </c>
      <c r="B7" s="69"/>
      <c r="C7" s="245" t="s">
        <v>188</v>
      </c>
      <c r="D7" s="246"/>
      <c r="E7" s="246"/>
      <c r="F7" s="247"/>
    </row>
    <row r="8" spans="1:6" ht="13.5" thickBot="1" x14ac:dyDescent="0.25">
      <c r="A8" s="73" t="s">
        <v>42</v>
      </c>
      <c r="B8" s="69"/>
      <c r="C8" s="908" t="s">
        <v>48</v>
      </c>
      <c r="D8" s="909"/>
      <c r="E8" s="909"/>
      <c r="F8" s="910"/>
    </row>
    <row r="9" spans="1:6" ht="13.5" thickBot="1" x14ac:dyDescent="0.25">
      <c r="A9" s="73" t="s">
        <v>26</v>
      </c>
      <c r="B9" s="69"/>
      <c r="C9" s="791" t="s">
        <v>189</v>
      </c>
      <c r="D9" s="792"/>
      <c r="E9" s="792"/>
      <c r="F9" s="793"/>
    </row>
    <row r="10" spans="1:6" ht="6.75" customHeight="1" thickBot="1" x14ac:dyDescent="0.25">
      <c r="A10" s="78"/>
      <c r="B10" s="69"/>
      <c r="C10" s="69"/>
      <c r="D10" s="69"/>
      <c r="E10" s="69"/>
      <c r="F10" s="69"/>
    </row>
    <row r="11" spans="1:6" ht="13.5" thickBot="1" x14ac:dyDescent="0.25">
      <c r="A11" s="78"/>
      <c r="B11" s="69"/>
      <c r="C11" s="905" t="s">
        <v>28</v>
      </c>
      <c r="D11" s="905"/>
      <c r="E11" s="69"/>
      <c r="F11" s="69"/>
    </row>
    <row r="12" spans="1:6" ht="13.5" thickBot="1" x14ac:dyDescent="0.25">
      <c r="A12" s="81" t="s">
        <v>2</v>
      </c>
      <c r="B12" s="69"/>
      <c r="C12" s="899">
        <v>0.3</v>
      </c>
      <c r="D12" s="899"/>
      <c r="E12" s="69"/>
      <c r="F12" s="69"/>
    </row>
    <row r="13" spans="1:6" ht="13.5" thickBot="1" x14ac:dyDescent="0.25">
      <c r="A13" s="71" t="s">
        <v>20</v>
      </c>
      <c r="B13" s="69"/>
      <c r="C13" s="899">
        <v>0.3</v>
      </c>
      <c r="D13" s="899"/>
      <c r="E13" s="69"/>
      <c r="F13" s="69"/>
    </row>
    <row r="14" spans="1:6" ht="13.5" thickBot="1" x14ac:dyDescent="0.25">
      <c r="A14" s="73" t="s">
        <v>1</v>
      </c>
      <c r="B14" s="69"/>
      <c r="C14" s="899">
        <v>8.5000000000000006E-2</v>
      </c>
      <c r="D14" s="899"/>
      <c r="E14" s="69"/>
      <c r="F14" s="69"/>
    </row>
    <row r="15" spans="1:6" ht="13.5" thickBot="1" x14ac:dyDescent="0.25">
      <c r="A15" s="82"/>
      <c r="B15" s="69"/>
      <c r="C15" s="83"/>
      <c r="D15" s="83"/>
      <c r="E15" s="84"/>
      <c r="F15" s="84"/>
    </row>
    <row r="16" spans="1:6" ht="13.5" thickBot="1" x14ac:dyDescent="0.25">
      <c r="A16" s="71" t="s">
        <v>18</v>
      </c>
      <c r="B16" s="84"/>
      <c r="C16" s="791" t="s">
        <v>1180</v>
      </c>
      <c r="D16" s="792"/>
      <c r="E16" s="792"/>
      <c r="F16" s="793"/>
    </row>
    <row r="17" spans="1:6" ht="13.5" thickBot="1" x14ac:dyDescent="0.25">
      <c r="A17" s="73" t="s">
        <v>19</v>
      </c>
      <c r="B17" s="69"/>
      <c r="C17" s="900" t="s">
        <v>1179</v>
      </c>
      <c r="D17" s="901"/>
      <c r="E17" s="901"/>
      <c r="F17" s="902"/>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ht="13.5" thickBot="1" x14ac:dyDescent="0.25">
      <c r="A22" s="88"/>
      <c r="B22" s="88">
        <v>630</v>
      </c>
      <c r="C22" s="88"/>
      <c r="D22" s="88" t="s">
        <v>55</v>
      </c>
      <c r="E22" s="130">
        <v>300</v>
      </c>
      <c r="F22" s="130">
        <v>85.31</v>
      </c>
    </row>
    <row r="23" spans="1:6" ht="13.5" thickBot="1" x14ac:dyDescent="0.25">
      <c r="A23" s="89" t="s">
        <v>11</v>
      </c>
      <c r="B23" s="90"/>
      <c r="C23" s="90"/>
      <c r="D23" s="90"/>
      <c r="E23" s="131">
        <f>E22</f>
        <v>300</v>
      </c>
      <c r="F23" s="131">
        <f>F22</f>
        <v>85.31</v>
      </c>
    </row>
    <row r="24" spans="1:6" ht="13.5" thickBot="1" x14ac:dyDescent="0.25">
      <c r="A24" s="89" t="s">
        <v>12</v>
      </c>
      <c r="B24" s="90">
        <v>0</v>
      </c>
      <c r="C24" s="90"/>
      <c r="D24" s="90"/>
      <c r="E24" s="132">
        <v>0</v>
      </c>
      <c r="F24" s="133">
        <v>0</v>
      </c>
    </row>
    <row r="25" spans="1:6" ht="13.5" thickBot="1" x14ac:dyDescent="0.25">
      <c r="A25" s="92" t="s">
        <v>13</v>
      </c>
      <c r="B25" s="90" t="s">
        <v>67</v>
      </c>
      <c r="C25" s="90" t="s">
        <v>67</v>
      </c>
      <c r="D25" s="90" t="s">
        <v>67</v>
      </c>
      <c r="E25" s="134">
        <f>SUM(E23:E24)</f>
        <v>300</v>
      </c>
      <c r="F25" s="134">
        <f>SUM(F23:F24)</f>
        <v>85.31</v>
      </c>
    </row>
    <row r="27" spans="1:6" ht="2.25" customHeight="1" x14ac:dyDescent="0.2"/>
    <row r="28" spans="1:6" ht="15.75" x14ac:dyDescent="0.25">
      <c r="A28" s="64" t="s">
        <v>14</v>
      </c>
      <c r="B28" s="65"/>
      <c r="C28" s="65"/>
      <c r="D28" s="65"/>
      <c r="E28" s="65"/>
      <c r="F28" s="65"/>
    </row>
    <row r="29" spans="1:6" ht="22.5" x14ac:dyDescent="0.2">
      <c r="A29" s="219" t="s">
        <v>22</v>
      </c>
      <c r="B29" s="903" t="s">
        <v>15</v>
      </c>
      <c r="C29" s="918"/>
      <c r="D29" s="904"/>
      <c r="E29" s="175" t="s">
        <v>878</v>
      </c>
      <c r="F29" s="29" t="s">
        <v>972</v>
      </c>
    </row>
    <row r="30" spans="1:6" ht="12.75" customHeight="1" x14ac:dyDescent="0.2">
      <c r="A30" s="914" t="s">
        <v>521</v>
      </c>
      <c r="B30" s="833" t="s">
        <v>522</v>
      </c>
      <c r="C30" s="833"/>
      <c r="D30" s="833"/>
      <c r="E30" s="751">
        <v>3675</v>
      </c>
      <c r="F30" s="22">
        <v>3636</v>
      </c>
    </row>
    <row r="31" spans="1:6" ht="12.75" customHeight="1" x14ac:dyDescent="0.2">
      <c r="A31" s="915"/>
      <c r="B31" s="833" t="s">
        <v>523</v>
      </c>
      <c r="C31" s="833"/>
      <c r="D31" s="833"/>
      <c r="E31" s="751">
        <v>125</v>
      </c>
      <c r="F31" s="22">
        <v>126</v>
      </c>
    </row>
    <row r="32" spans="1:6" x14ac:dyDescent="0.2">
      <c r="A32" s="915"/>
      <c r="B32" s="815" t="s">
        <v>203</v>
      </c>
      <c r="C32" s="816"/>
      <c r="D32" s="817"/>
      <c r="E32" s="751">
        <v>3585</v>
      </c>
      <c r="F32" s="22">
        <v>3682</v>
      </c>
    </row>
    <row r="33" spans="1:6" ht="22.5" customHeight="1" x14ac:dyDescent="0.2">
      <c r="A33" s="915"/>
      <c r="B33" s="815" t="s">
        <v>204</v>
      </c>
      <c r="C33" s="816"/>
      <c r="D33" s="817"/>
      <c r="E33" s="751">
        <v>1825</v>
      </c>
      <c r="F33" s="22">
        <v>1946</v>
      </c>
    </row>
    <row r="34" spans="1:6" x14ac:dyDescent="0.2">
      <c r="A34" s="915"/>
      <c r="B34" s="815" t="s">
        <v>199</v>
      </c>
      <c r="C34" s="816"/>
      <c r="D34" s="817"/>
      <c r="E34" s="751">
        <v>175</v>
      </c>
      <c r="F34" s="22">
        <v>165</v>
      </c>
    </row>
    <row r="35" spans="1:6" x14ac:dyDescent="0.2">
      <c r="A35" s="915"/>
      <c r="B35" s="815" t="s">
        <v>524</v>
      </c>
      <c r="C35" s="816"/>
      <c r="D35" s="817"/>
      <c r="E35" s="752">
        <v>1035</v>
      </c>
      <c r="F35" s="22">
        <v>920</v>
      </c>
    </row>
    <row r="36" spans="1:6" x14ac:dyDescent="0.2">
      <c r="A36" s="915"/>
      <c r="B36" s="815" t="s">
        <v>525</v>
      </c>
      <c r="C36" s="816"/>
      <c r="D36" s="817"/>
      <c r="E36" s="752">
        <v>85</v>
      </c>
      <c r="F36" s="22">
        <v>69</v>
      </c>
    </row>
    <row r="37" spans="1:6" x14ac:dyDescent="0.2">
      <c r="A37" s="915"/>
      <c r="B37" s="815" t="s">
        <v>526</v>
      </c>
      <c r="C37" s="816"/>
      <c r="D37" s="817"/>
      <c r="E37" s="752">
        <v>1500</v>
      </c>
      <c r="F37" s="22">
        <v>608</v>
      </c>
    </row>
    <row r="38" spans="1:6" x14ac:dyDescent="0.2">
      <c r="A38" s="915"/>
      <c r="B38" s="815" t="s">
        <v>527</v>
      </c>
      <c r="C38" s="816"/>
      <c r="D38" s="817"/>
      <c r="E38" s="752">
        <v>3400</v>
      </c>
      <c r="F38" s="22">
        <v>1798</v>
      </c>
    </row>
    <row r="39" spans="1:6" x14ac:dyDescent="0.2">
      <c r="A39" s="916"/>
      <c r="B39" s="815" t="s">
        <v>190</v>
      </c>
      <c r="C39" s="816"/>
      <c r="D39" s="817"/>
      <c r="E39" s="752">
        <v>210</v>
      </c>
      <c r="F39" s="22">
        <v>205</v>
      </c>
    </row>
    <row r="40" spans="1:6" x14ac:dyDescent="0.2">
      <c r="A40" s="914" t="s">
        <v>200</v>
      </c>
      <c r="B40" s="815" t="s">
        <v>528</v>
      </c>
      <c r="C40" s="816"/>
      <c r="D40" s="817"/>
      <c r="E40" s="754">
        <v>0.16</v>
      </c>
      <c r="F40" s="786">
        <v>0.1212</v>
      </c>
    </row>
    <row r="41" spans="1:6" x14ac:dyDescent="0.2">
      <c r="A41" s="915"/>
      <c r="B41" s="815" t="s">
        <v>529</v>
      </c>
      <c r="C41" s="816"/>
      <c r="D41" s="817"/>
      <c r="E41" s="754">
        <v>0.91</v>
      </c>
      <c r="F41" s="786">
        <v>0.91559999999999997</v>
      </c>
    </row>
    <row r="42" spans="1:6" x14ac:dyDescent="0.2">
      <c r="A42" s="915"/>
      <c r="B42" s="815" t="s">
        <v>530</v>
      </c>
      <c r="C42" s="816"/>
      <c r="D42" s="817"/>
      <c r="E42" s="754">
        <v>0.88</v>
      </c>
      <c r="F42" s="786">
        <v>0.76959999999999995</v>
      </c>
    </row>
    <row r="43" spans="1:6" x14ac:dyDescent="0.2">
      <c r="A43" s="916"/>
      <c r="B43" s="815" t="s">
        <v>531</v>
      </c>
      <c r="C43" s="816"/>
      <c r="D43" s="817"/>
      <c r="E43" s="754">
        <v>0.91</v>
      </c>
      <c r="F43" s="786">
        <v>0.89459999999999995</v>
      </c>
    </row>
    <row r="44" spans="1:6" x14ac:dyDescent="0.2">
      <c r="A44" s="807" t="s">
        <v>533</v>
      </c>
      <c r="B44" s="833" t="s">
        <v>532</v>
      </c>
      <c r="C44" s="833"/>
      <c r="D44" s="833"/>
      <c r="E44" s="753" t="s">
        <v>939</v>
      </c>
      <c r="F44" s="787">
        <v>10417</v>
      </c>
    </row>
    <row r="45" spans="1:6" x14ac:dyDescent="0.2">
      <c r="A45" s="807"/>
      <c r="B45" s="833" t="s">
        <v>201</v>
      </c>
      <c r="C45" s="833"/>
      <c r="D45" s="833"/>
      <c r="E45" s="753" t="s">
        <v>940</v>
      </c>
      <c r="F45" s="787">
        <v>4392</v>
      </c>
    </row>
    <row r="46" spans="1:6" x14ac:dyDescent="0.2">
      <c r="A46" s="807"/>
      <c r="B46" s="833" t="s">
        <v>202</v>
      </c>
      <c r="C46" s="833"/>
      <c r="D46" s="833"/>
      <c r="E46" s="753" t="s">
        <v>941</v>
      </c>
      <c r="F46" s="787">
        <v>232</v>
      </c>
    </row>
    <row r="47" spans="1:6" x14ac:dyDescent="0.2">
      <c r="A47" s="63" t="s">
        <v>535</v>
      </c>
      <c r="B47" s="833" t="s">
        <v>534</v>
      </c>
      <c r="C47" s="833"/>
      <c r="D47" s="833"/>
      <c r="E47" s="754">
        <v>0.86</v>
      </c>
      <c r="F47" s="786">
        <v>0.68740000000000001</v>
      </c>
    </row>
    <row r="48" spans="1:6" x14ac:dyDescent="0.2">
      <c r="A48" s="98"/>
      <c r="D48" s="216"/>
      <c r="E48" s="218"/>
      <c r="F48" s="217"/>
    </row>
    <row r="49" spans="1:6" x14ac:dyDescent="0.2">
      <c r="A49" s="98" t="s">
        <v>16</v>
      </c>
      <c r="D49" s="216"/>
      <c r="E49" s="218"/>
      <c r="F49" s="217"/>
    </row>
    <row r="50" spans="1:6" ht="156" customHeight="1" x14ac:dyDescent="0.2">
      <c r="A50" s="99" t="s">
        <v>17</v>
      </c>
      <c r="B50" s="917" t="s">
        <v>1181</v>
      </c>
      <c r="C50" s="799"/>
      <c r="D50" s="799"/>
      <c r="E50" s="799"/>
      <c r="F50" s="800"/>
    </row>
    <row r="52" spans="1:6" ht="24" x14ac:dyDescent="0.2">
      <c r="A52" s="99" t="s">
        <v>29</v>
      </c>
      <c r="B52" s="911" t="s">
        <v>1182</v>
      </c>
      <c r="C52" s="912"/>
      <c r="D52" s="912"/>
      <c r="E52" s="912"/>
      <c r="F52" s="913"/>
    </row>
  </sheetData>
  <sheetProtection selectLockedCells="1" selectUnlockedCells="1"/>
  <mergeCells count="35">
    <mergeCell ref="A30:A39"/>
    <mergeCell ref="B38:D38"/>
    <mergeCell ref="B40:D40"/>
    <mergeCell ref="B41:D41"/>
    <mergeCell ref="B42:D42"/>
    <mergeCell ref="B35:D35"/>
    <mergeCell ref="B34:D34"/>
    <mergeCell ref="B36:D36"/>
    <mergeCell ref="B37:D37"/>
    <mergeCell ref="B39:D39"/>
    <mergeCell ref="D3:F3"/>
    <mergeCell ref="D4:F4"/>
    <mergeCell ref="D5:F5"/>
    <mergeCell ref="C8:F8"/>
    <mergeCell ref="C9:F9"/>
    <mergeCell ref="C11:D11"/>
    <mergeCell ref="B30:D30"/>
    <mergeCell ref="B31:D31"/>
    <mergeCell ref="B32:D32"/>
    <mergeCell ref="B33:D33"/>
    <mergeCell ref="B29:D29"/>
    <mergeCell ref="C12:D12"/>
    <mergeCell ref="C13:D13"/>
    <mergeCell ref="C14:D14"/>
    <mergeCell ref="C16:F16"/>
    <mergeCell ref="C17:F17"/>
    <mergeCell ref="B52:F52"/>
    <mergeCell ref="A40:A43"/>
    <mergeCell ref="B44:D44"/>
    <mergeCell ref="B45:D45"/>
    <mergeCell ref="B46:D46"/>
    <mergeCell ref="A44:A46"/>
    <mergeCell ref="B47:D47"/>
    <mergeCell ref="B43:D43"/>
    <mergeCell ref="B50:F50"/>
  </mergeCells>
  <pageMargins left="0.7" right="0.7" top="0.75" bottom="0.75" header="0.3" footer="0.3"/>
  <pageSetup paperSize="9" scale="78" firstPageNumber="0" fitToHeight="0" orientation="portrait" verticalDpi="3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B050"/>
    <pageSetUpPr fitToPage="1"/>
  </sheetPr>
  <dimension ref="A1:H39"/>
  <sheetViews>
    <sheetView showGridLines="0" topLeftCell="B1" workbookViewId="0">
      <selection activeCell="F35" sqref="F3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306</v>
      </c>
      <c r="E4" s="51"/>
      <c r="F4" s="52"/>
    </row>
    <row r="5" spans="1:8" ht="13.5" thickBot="1" x14ac:dyDescent="0.25">
      <c r="A5" s="16" t="s">
        <v>27</v>
      </c>
      <c r="B5" s="3"/>
      <c r="C5" s="42" t="s">
        <v>305</v>
      </c>
      <c r="D5" s="36" t="s">
        <v>603</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91" t="s">
        <v>48</v>
      </c>
      <c r="D8" s="792"/>
      <c r="E8" s="792"/>
      <c r="F8" s="793"/>
    </row>
    <row r="9" spans="1:8" ht="13.5" thickBot="1" x14ac:dyDescent="0.25">
      <c r="A9" s="16" t="s">
        <v>26</v>
      </c>
      <c r="B9" s="3"/>
      <c r="C9" s="791" t="s">
        <v>209</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3.9</v>
      </c>
      <c r="D12" s="797"/>
      <c r="E12" s="3"/>
      <c r="F12" s="3"/>
    </row>
    <row r="13" spans="1:8" ht="13.5" thickBot="1" x14ac:dyDescent="0.25">
      <c r="A13" s="15" t="s">
        <v>20</v>
      </c>
      <c r="B13" s="3"/>
      <c r="C13" s="796">
        <v>3.9</v>
      </c>
      <c r="D13" s="797"/>
      <c r="E13" s="3"/>
      <c r="F13" s="3"/>
    </row>
    <row r="14" spans="1:8" ht="13.5" thickBot="1" x14ac:dyDescent="0.25">
      <c r="A14" s="16" t="s">
        <v>1</v>
      </c>
      <c r="B14" s="3"/>
      <c r="C14" s="796">
        <v>4.1929999999999996</v>
      </c>
      <c r="D14" s="797"/>
      <c r="E14" s="3"/>
      <c r="F14" s="3"/>
    </row>
    <row r="15" spans="1:8" ht="3" customHeight="1" thickBot="1" x14ac:dyDescent="0.25">
      <c r="A15" s="10"/>
      <c r="B15" s="3"/>
      <c r="C15" s="12"/>
      <c r="D15" s="12"/>
      <c r="E15" s="11"/>
      <c r="F15" s="11"/>
    </row>
    <row r="16" spans="1:8" ht="13.5" thickBot="1" x14ac:dyDescent="0.25">
      <c r="A16" s="15" t="s">
        <v>18</v>
      </c>
      <c r="B16" s="11"/>
      <c r="C16" s="791" t="s">
        <v>1089</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530"/>
      <c r="B22" s="749">
        <v>610</v>
      </c>
      <c r="C22" s="530"/>
      <c r="D22" s="394" t="s">
        <v>54</v>
      </c>
      <c r="E22" s="55">
        <v>0</v>
      </c>
      <c r="F22" s="55">
        <v>0</v>
      </c>
    </row>
    <row r="23" spans="1:8" x14ac:dyDescent="0.2">
      <c r="A23" s="530"/>
      <c r="B23" s="749">
        <v>620</v>
      </c>
      <c r="C23" s="530"/>
      <c r="D23" s="748" t="s">
        <v>57</v>
      </c>
      <c r="E23" s="55">
        <v>0</v>
      </c>
      <c r="F23" s="55">
        <v>0</v>
      </c>
    </row>
    <row r="24" spans="1:8" ht="13.5" thickBot="1" x14ac:dyDescent="0.25">
      <c r="A24" s="22"/>
      <c r="B24" s="750">
        <v>630</v>
      </c>
      <c r="C24" s="32"/>
      <c r="D24" s="22" t="s">
        <v>307</v>
      </c>
      <c r="E24" s="55">
        <v>0</v>
      </c>
      <c r="F24" s="55">
        <f>239.24+451</f>
        <v>690.24</v>
      </c>
    </row>
    <row r="25" spans="1:8" ht="16.5" customHeight="1" thickBot="1" x14ac:dyDescent="0.25">
      <c r="A25" s="23" t="s">
        <v>11</v>
      </c>
      <c r="B25" s="24"/>
      <c r="C25" s="24"/>
      <c r="D25" s="24"/>
      <c r="E25" s="61">
        <f>SUM(E24:E24)</f>
        <v>0</v>
      </c>
      <c r="F25" s="61">
        <f>SUM(F22:F24)</f>
        <v>690.24</v>
      </c>
    </row>
    <row r="26" spans="1:8" ht="16.5" customHeight="1" x14ac:dyDescent="0.2">
      <c r="A26" s="560"/>
      <c r="B26" s="504">
        <v>716</v>
      </c>
      <c r="C26" s="504"/>
      <c r="D26" s="504" t="s">
        <v>244</v>
      </c>
      <c r="E26" s="55">
        <v>1350</v>
      </c>
      <c r="F26" s="55">
        <v>1250</v>
      </c>
    </row>
    <row r="27" spans="1:8" ht="13.5" thickBot="1" x14ac:dyDescent="0.25">
      <c r="A27" s="250"/>
      <c r="B27" s="279">
        <v>717</v>
      </c>
      <c r="C27" s="237"/>
      <c r="D27" s="495" t="s">
        <v>920</v>
      </c>
      <c r="E27" s="496">
        <v>2550</v>
      </c>
      <c r="F27" s="496">
        <v>2253</v>
      </c>
    </row>
    <row r="28" spans="1:8" ht="13.5" thickBot="1" x14ac:dyDescent="0.25">
      <c r="A28" s="23" t="s">
        <v>12</v>
      </c>
      <c r="B28" s="251"/>
      <c r="C28" s="24"/>
      <c r="D28" s="24"/>
      <c r="E28" s="60">
        <f>SUM(E26:E27)</f>
        <v>3900</v>
      </c>
      <c r="F28" s="60">
        <f>SUM(F26:F27)</f>
        <v>3503</v>
      </c>
    </row>
    <row r="29" spans="1:8" ht="13.5" thickBot="1" x14ac:dyDescent="0.25">
      <c r="A29" s="26" t="s">
        <v>13</v>
      </c>
      <c r="B29" s="24"/>
      <c r="C29" s="24"/>
      <c r="D29" s="24"/>
      <c r="E29" s="58">
        <f>E28+E25</f>
        <v>3900</v>
      </c>
      <c r="F29" s="58">
        <f>F28+F25</f>
        <v>4193.24</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25" t="s">
        <v>22</v>
      </c>
      <c r="B34" s="825"/>
      <c r="C34" s="825"/>
      <c r="D34" s="174" t="s">
        <v>15</v>
      </c>
      <c r="E34" s="175" t="s">
        <v>878</v>
      </c>
      <c r="F34" s="175" t="s">
        <v>972</v>
      </c>
    </row>
    <row r="35" spans="1:8" ht="45" x14ac:dyDescent="0.2">
      <c r="A35" s="829" t="s">
        <v>308</v>
      </c>
      <c r="B35" s="1007"/>
      <c r="C35" s="830"/>
      <c r="D35" s="206" t="s">
        <v>309</v>
      </c>
      <c r="E35" s="335">
        <v>0.65</v>
      </c>
      <c r="F35" s="335">
        <v>1</v>
      </c>
    </row>
    <row r="36" spans="1:8" ht="12" customHeight="1" x14ac:dyDescent="0.2">
      <c r="A36" s="6" t="s">
        <v>16</v>
      </c>
      <c r="E36" s="20"/>
      <c r="F36" s="20"/>
    </row>
    <row r="37" spans="1:8" ht="90.75" customHeight="1" x14ac:dyDescent="0.2">
      <c r="A37" s="717" t="s">
        <v>17</v>
      </c>
      <c r="B37" s="1194" t="s">
        <v>1099</v>
      </c>
      <c r="C37" s="1194"/>
      <c r="D37" s="1194"/>
      <c r="E37" s="1194"/>
      <c r="F37" s="1194"/>
      <c r="G37" s="19"/>
      <c r="H37" s="19"/>
    </row>
    <row r="39" spans="1:8" ht="29.25" customHeight="1" x14ac:dyDescent="0.2">
      <c r="A39" s="99" t="s">
        <v>29</v>
      </c>
      <c r="B39" s="798"/>
      <c r="C39" s="799"/>
      <c r="D39" s="799"/>
      <c r="E39" s="799"/>
      <c r="F39" s="800"/>
    </row>
  </sheetData>
  <mergeCells count="12">
    <mergeCell ref="C14:D14"/>
    <mergeCell ref="C8:F8"/>
    <mergeCell ref="C9:F9"/>
    <mergeCell ref="C11:D11"/>
    <mergeCell ref="C12:D12"/>
    <mergeCell ref="C13:D13"/>
    <mergeCell ref="B39:F39"/>
    <mergeCell ref="C16:F16"/>
    <mergeCell ref="C17:F17"/>
    <mergeCell ref="A34:C34"/>
    <mergeCell ref="A35:C35"/>
    <mergeCell ref="B37:F37"/>
  </mergeCells>
  <pageMargins left="0.7" right="0.7" top="0.75" bottom="0.75" header="0.3" footer="0.3"/>
  <pageSetup paperSize="9" scale="89" fitToHeight="0"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B050"/>
    <pageSetUpPr fitToPage="1"/>
  </sheetPr>
  <dimension ref="A1:H39"/>
  <sheetViews>
    <sheetView showGridLines="0" topLeftCell="A35" workbookViewId="0">
      <selection activeCell="F35" sqref="F3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306</v>
      </c>
      <c r="E4" s="51"/>
      <c r="F4" s="52"/>
    </row>
    <row r="5" spans="1:8" ht="13.5" thickBot="1" x14ac:dyDescent="0.25">
      <c r="A5" s="16" t="s">
        <v>27</v>
      </c>
      <c r="B5" s="3"/>
      <c r="C5" s="42" t="s">
        <v>310</v>
      </c>
      <c r="D5" s="36" t="s">
        <v>311</v>
      </c>
      <c r="E5" s="37"/>
      <c r="F5" s="38"/>
    </row>
    <row r="6" spans="1:8" ht="13.5" thickBot="1" x14ac:dyDescent="0.25">
      <c r="A6" s="4"/>
      <c r="B6" s="3"/>
      <c r="C6" s="3"/>
      <c r="D6" s="3"/>
      <c r="E6" s="3"/>
      <c r="F6" s="3"/>
    </row>
    <row r="7" spans="1:8" ht="13.5" thickBot="1" x14ac:dyDescent="0.25">
      <c r="A7" s="15" t="s">
        <v>21</v>
      </c>
      <c r="B7" s="3"/>
      <c r="C7" s="9" t="s">
        <v>208</v>
      </c>
      <c r="D7" s="8"/>
      <c r="E7" s="8"/>
      <c r="F7" s="53"/>
    </row>
    <row r="8" spans="1:8" ht="13.5" thickBot="1" x14ac:dyDescent="0.25">
      <c r="A8" s="16" t="s">
        <v>42</v>
      </c>
      <c r="B8" s="3"/>
      <c r="C8" s="791" t="s">
        <v>48</v>
      </c>
      <c r="D8" s="792"/>
      <c r="E8" s="792"/>
      <c r="F8" s="793"/>
    </row>
    <row r="9" spans="1:8" ht="13.5" thickBot="1" x14ac:dyDescent="0.25">
      <c r="A9" s="16" t="s">
        <v>26</v>
      </c>
      <c r="B9" s="3"/>
      <c r="C9" s="791" t="s">
        <v>209</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1</v>
      </c>
      <c r="D12" s="797"/>
      <c r="E12" s="3"/>
      <c r="F12" s="3"/>
    </row>
    <row r="13" spans="1:8" ht="13.5" thickBot="1" x14ac:dyDescent="0.25">
      <c r="A13" s="15" t="s">
        <v>20</v>
      </c>
      <c r="B13" s="3"/>
      <c r="C13" s="796">
        <v>7.7649999999999997</v>
      </c>
      <c r="D13" s="797"/>
      <c r="E13" s="3"/>
      <c r="F13" s="3"/>
    </row>
    <row r="14" spans="1:8" ht="13.5" thickBot="1" x14ac:dyDescent="0.25">
      <c r="A14" s="16" t="s">
        <v>1</v>
      </c>
      <c r="B14" s="3"/>
      <c r="C14" s="796">
        <v>8.125</v>
      </c>
      <c r="D14" s="797"/>
      <c r="E14" s="3"/>
      <c r="F14" s="3"/>
    </row>
    <row r="15" spans="1:8" ht="3" customHeight="1" thickBot="1" x14ac:dyDescent="0.25">
      <c r="A15" s="10"/>
      <c r="B15" s="3"/>
      <c r="C15" s="12"/>
      <c r="D15" s="12"/>
      <c r="E15" s="11"/>
      <c r="F15" s="11"/>
    </row>
    <row r="16" spans="1:8" ht="13.5" thickBot="1" x14ac:dyDescent="0.25">
      <c r="A16" s="15" t="s">
        <v>18</v>
      </c>
      <c r="B16" s="11"/>
      <c r="C16" s="791" t="s">
        <v>1095</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336" t="s">
        <v>23</v>
      </c>
      <c r="B21" s="27" t="s">
        <v>6</v>
      </c>
      <c r="C21" s="27" t="s">
        <v>7</v>
      </c>
      <c r="D21" s="27" t="s">
        <v>8</v>
      </c>
      <c r="E21" s="27" t="s">
        <v>9</v>
      </c>
      <c r="F21" s="27" t="s">
        <v>10</v>
      </c>
    </row>
    <row r="22" spans="1:8" s="7" customFormat="1" x14ac:dyDescent="0.2">
      <c r="A22" s="136"/>
      <c r="B22" s="62"/>
      <c r="C22" s="62">
        <v>630</v>
      </c>
      <c r="D22" s="337" t="s">
        <v>55</v>
      </c>
      <c r="E22" s="55">
        <v>7765</v>
      </c>
      <c r="F22" s="55">
        <v>8125</v>
      </c>
    </row>
    <row r="23" spans="1:8" ht="13.5" thickBot="1" x14ac:dyDescent="0.25">
      <c r="A23" s="22"/>
      <c r="B23" s="62"/>
      <c r="C23" s="32"/>
      <c r="D23" s="337"/>
      <c r="E23" s="55"/>
      <c r="F23" s="55"/>
    </row>
    <row r="24" spans="1:8" ht="16.5" customHeight="1" thickBot="1" x14ac:dyDescent="0.25">
      <c r="A24" s="23" t="s">
        <v>11</v>
      </c>
      <c r="B24" s="24"/>
      <c r="C24" s="24"/>
      <c r="D24" s="24"/>
      <c r="E24" s="61">
        <f>SUM(E22:E23)</f>
        <v>7765</v>
      </c>
      <c r="F24" s="61">
        <f>SUM(F22:F23)</f>
        <v>8125</v>
      </c>
    </row>
    <row r="25" spans="1:8" ht="13.5" thickBot="1" x14ac:dyDescent="0.25">
      <c r="A25" s="250"/>
      <c r="B25" s="279"/>
      <c r="C25" s="237"/>
      <c r="D25" s="237"/>
      <c r="E25" s="236"/>
      <c r="F25" s="236"/>
    </row>
    <row r="26" spans="1:8" ht="13.5" thickBot="1" x14ac:dyDescent="0.25">
      <c r="A26" s="23" t="s">
        <v>12</v>
      </c>
      <c r="B26" s="251"/>
      <c r="C26" s="24"/>
      <c r="D26" s="24"/>
      <c r="E26" s="60">
        <f>SUM(E25:E25)</f>
        <v>0</v>
      </c>
      <c r="F26" s="60">
        <f>SUM(F25:F25)</f>
        <v>0</v>
      </c>
    </row>
    <row r="27" spans="1:8" ht="13.5" thickBot="1" x14ac:dyDescent="0.25">
      <c r="A27" s="26" t="s">
        <v>13</v>
      </c>
      <c r="B27" s="24"/>
      <c r="C27" s="24"/>
      <c r="D27" s="24"/>
      <c r="E27" s="58">
        <f>E26+E24</f>
        <v>7765</v>
      </c>
      <c r="F27" s="58">
        <f>F26+F24</f>
        <v>8125</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174" t="s">
        <v>22</v>
      </c>
      <c r="B32" s="825" t="s">
        <v>15</v>
      </c>
      <c r="C32" s="825"/>
      <c r="D32" s="825"/>
      <c r="E32" s="175" t="s">
        <v>878</v>
      </c>
      <c r="F32" s="175" t="s">
        <v>972</v>
      </c>
    </row>
    <row r="33" spans="1:8" ht="33.75" customHeight="1" x14ac:dyDescent="0.2">
      <c r="A33" s="807" t="s">
        <v>312</v>
      </c>
      <c r="B33" s="833" t="s">
        <v>611</v>
      </c>
      <c r="C33" s="833"/>
      <c r="D33" s="833"/>
      <c r="E33" s="594">
        <v>0.5</v>
      </c>
      <c r="F33" s="594">
        <v>0.82</v>
      </c>
    </row>
    <row r="34" spans="1:8" ht="33.75" customHeight="1" x14ac:dyDescent="0.2">
      <c r="A34" s="807"/>
      <c r="B34" s="833" t="s">
        <v>610</v>
      </c>
      <c r="C34" s="833"/>
      <c r="D34" s="833"/>
      <c r="E34" s="591">
        <v>89</v>
      </c>
      <c r="F34" s="591">
        <v>155</v>
      </c>
    </row>
    <row r="35" spans="1:8" x14ac:dyDescent="0.2">
      <c r="A35" s="437"/>
      <c r="B35" s="437"/>
      <c r="C35" s="437"/>
      <c r="D35" s="437"/>
      <c r="E35" s="593"/>
      <c r="F35" s="593"/>
    </row>
    <row r="36" spans="1:8" ht="12" customHeight="1" x14ac:dyDescent="0.2">
      <c r="A36" s="6" t="s">
        <v>16</v>
      </c>
      <c r="E36" s="20"/>
      <c r="F36" s="20"/>
    </row>
    <row r="37" spans="1:8" ht="310.14999999999998" customHeight="1" x14ac:dyDescent="0.2">
      <c r="A37" s="255" t="s">
        <v>17</v>
      </c>
      <c r="B37" s="1388" t="s">
        <v>1100</v>
      </c>
      <c r="C37" s="1389"/>
      <c r="D37" s="1389"/>
      <c r="E37" s="1389"/>
      <c r="F37" s="1390"/>
      <c r="G37" s="19"/>
      <c r="H37" s="19"/>
    </row>
    <row r="39" spans="1:8" ht="24" customHeight="1" x14ac:dyDescent="0.2">
      <c r="A39" s="99" t="s">
        <v>29</v>
      </c>
      <c r="B39" s="936"/>
      <c r="C39" s="937"/>
      <c r="D39" s="937"/>
      <c r="E39" s="937"/>
      <c r="F39" s="938"/>
    </row>
  </sheetData>
  <mergeCells count="14">
    <mergeCell ref="C17:F17"/>
    <mergeCell ref="C16:F16"/>
    <mergeCell ref="C8:F8"/>
    <mergeCell ref="C9:F9"/>
    <mergeCell ref="C11:D11"/>
    <mergeCell ref="C12:D12"/>
    <mergeCell ref="C13:D13"/>
    <mergeCell ref="C14:D14"/>
    <mergeCell ref="B37:F37"/>
    <mergeCell ref="B39:F39"/>
    <mergeCell ref="B32:D32"/>
    <mergeCell ref="B33:D33"/>
    <mergeCell ref="A33:A34"/>
    <mergeCell ref="B34:D34"/>
  </mergeCells>
  <pageMargins left="0.7" right="0.7" top="0.75" bottom="0.75" header="0.3" footer="0.3"/>
  <pageSetup paperSize="9" scale="89" fitToHeight="0" orientation="portrait"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rgb="FF00B050"/>
    <pageSetUpPr fitToPage="1"/>
  </sheetPr>
  <dimension ref="A1:G40"/>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7" ht="18" x14ac:dyDescent="0.25">
      <c r="A1" s="192"/>
      <c r="B1" s="192"/>
    </row>
    <row r="2" spans="1:7" ht="15.75" x14ac:dyDescent="0.25">
      <c r="A2" s="64" t="s">
        <v>4</v>
      </c>
      <c r="B2" s="64"/>
      <c r="C2" s="65"/>
      <c r="D2" s="65"/>
      <c r="E2" s="65"/>
      <c r="F2" s="65"/>
      <c r="G2" s="65"/>
    </row>
    <row r="3" spans="1:7" ht="8.25" customHeight="1"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12</v>
      </c>
      <c r="D5" s="906" t="s">
        <v>119</v>
      </c>
      <c r="E5" s="906"/>
      <c r="F5" s="906"/>
      <c r="G5" s="906"/>
    </row>
    <row r="6" spans="1:7" ht="13.5" thickBot="1" x14ac:dyDescent="0.25">
      <c r="A6" s="71" t="s">
        <v>650</v>
      </c>
      <c r="B6" s="69"/>
      <c r="C6" s="74" t="s">
        <v>120</v>
      </c>
      <c r="D6" s="75" t="s">
        <v>712</v>
      </c>
      <c r="E6" s="76"/>
      <c r="F6" s="76"/>
      <c r="G6" s="7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80" t="s">
        <v>48</v>
      </c>
      <c r="D9" s="981"/>
      <c r="E9" s="981"/>
      <c r="F9" s="981"/>
      <c r="G9" s="982"/>
    </row>
    <row r="10" spans="1:7" ht="13.5" thickBot="1" x14ac:dyDescent="0.25">
      <c r="A10" s="73" t="s">
        <v>26</v>
      </c>
      <c r="B10" s="69"/>
      <c r="C10" s="909" t="s">
        <v>65</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1</v>
      </c>
      <c r="D13" s="899"/>
      <c r="E13" s="69"/>
      <c r="F13" s="69"/>
    </row>
    <row r="14" spans="1:7" ht="13.5" thickBot="1" x14ac:dyDescent="0.25">
      <c r="A14" s="71" t="s">
        <v>20</v>
      </c>
      <c r="B14" s="69"/>
      <c r="C14" s="899">
        <v>1</v>
      </c>
      <c r="D14" s="899"/>
      <c r="E14" s="69"/>
      <c r="F14" s="69"/>
    </row>
    <row r="15" spans="1:7" ht="13.5" thickBot="1" x14ac:dyDescent="0.25">
      <c r="A15" s="73" t="s">
        <v>1</v>
      </c>
      <c r="B15" s="69"/>
      <c r="C15" s="899">
        <v>0.875</v>
      </c>
      <c r="D15" s="899"/>
      <c r="E15" s="69"/>
      <c r="F15" s="69"/>
    </row>
    <row r="16" spans="1:7" ht="13.5" thickBot="1" x14ac:dyDescent="0.25">
      <c r="A16" s="82"/>
      <c r="B16" s="69"/>
      <c r="C16" s="83"/>
      <c r="D16" s="83"/>
      <c r="E16" s="84"/>
      <c r="F16" s="84"/>
      <c r="G16" s="85"/>
    </row>
    <row r="17" spans="1:7" s="85" customFormat="1" ht="13.5" thickBot="1" x14ac:dyDescent="0.25">
      <c r="A17" s="71" t="s">
        <v>18</v>
      </c>
      <c r="B17" s="84"/>
      <c r="C17" s="909" t="s">
        <v>1069</v>
      </c>
      <c r="D17" s="909"/>
      <c r="E17" s="909"/>
      <c r="F17" s="909"/>
      <c r="G17" s="909"/>
    </row>
    <row r="18" spans="1:7" ht="13.5" thickBot="1" x14ac:dyDescent="0.25">
      <c r="A18" s="73" t="s">
        <v>19</v>
      </c>
      <c r="B18" s="69"/>
      <c r="C18" s="79" t="s">
        <v>984</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s="85" customFormat="1" x14ac:dyDescent="0.2">
      <c r="A22" s="86" t="s">
        <v>23</v>
      </c>
      <c r="B22" s="87" t="s">
        <v>6</v>
      </c>
      <c r="C22" s="87" t="s">
        <v>7</v>
      </c>
      <c r="D22" s="87" t="s">
        <v>8</v>
      </c>
      <c r="E22" s="87" t="s">
        <v>9</v>
      </c>
      <c r="F22" s="87" t="s">
        <v>10</v>
      </c>
    </row>
    <row r="23" spans="1:7" x14ac:dyDescent="0.2">
      <c r="A23" s="88"/>
      <c r="B23" s="88">
        <v>640</v>
      </c>
      <c r="C23" s="88"/>
      <c r="D23" s="88" t="s">
        <v>66</v>
      </c>
      <c r="E23" s="193">
        <v>1000</v>
      </c>
      <c r="F23" s="193">
        <v>962.54</v>
      </c>
    </row>
    <row r="24" spans="1:7" ht="13.5" thickBot="1" x14ac:dyDescent="0.25">
      <c r="A24" s="88"/>
      <c r="B24" s="88"/>
      <c r="C24" s="88"/>
      <c r="D24" s="88"/>
      <c r="E24" s="193"/>
      <c r="F24" s="193"/>
    </row>
    <row r="25" spans="1:7" ht="13.5" thickBot="1" x14ac:dyDescent="0.25">
      <c r="A25" s="89" t="s">
        <v>11</v>
      </c>
      <c r="B25" s="90"/>
      <c r="C25" s="90"/>
      <c r="D25" s="90"/>
      <c r="E25" s="194">
        <f>SUM(E23:E24)</f>
        <v>1000</v>
      </c>
      <c r="F25" s="194">
        <f>SUM(F23:F24)</f>
        <v>962.54</v>
      </c>
    </row>
    <row r="26" spans="1:7" ht="13.5" thickBot="1" x14ac:dyDescent="0.25">
      <c r="A26" s="89" t="s">
        <v>12</v>
      </c>
      <c r="B26" s="90">
        <v>0</v>
      </c>
      <c r="C26" s="90"/>
      <c r="D26" s="90"/>
      <c r="E26" s="148">
        <v>0</v>
      </c>
      <c r="F26" s="149">
        <v>0</v>
      </c>
    </row>
    <row r="27" spans="1:7" ht="13.5" thickBot="1" x14ac:dyDescent="0.25">
      <c r="A27" s="92" t="s">
        <v>13</v>
      </c>
      <c r="B27" s="90" t="s">
        <v>67</v>
      </c>
      <c r="C27" s="90" t="s">
        <v>67</v>
      </c>
      <c r="D27" s="90" t="s">
        <v>67</v>
      </c>
      <c r="E27" s="195">
        <f>E26+E25</f>
        <v>1000</v>
      </c>
      <c r="F27" s="195">
        <f>F26+F25</f>
        <v>962.54</v>
      </c>
    </row>
    <row r="31" spans="1:7" ht="15.75" x14ac:dyDescent="0.25">
      <c r="A31" s="64" t="s">
        <v>14</v>
      </c>
      <c r="B31" s="65"/>
      <c r="C31" s="65"/>
      <c r="D31" s="65"/>
      <c r="E31" s="65"/>
      <c r="F31" s="65"/>
      <c r="G31" s="65"/>
    </row>
    <row r="32" spans="1:7" x14ac:dyDescent="0.2">
      <c r="A32" s="93"/>
    </row>
    <row r="33" spans="1:7" ht="21.75" customHeight="1" x14ac:dyDescent="0.2">
      <c r="A33" s="949" t="s">
        <v>22</v>
      </c>
      <c r="B33" s="949"/>
      <c r="C33" s="949"/>
      <c r="D33" s="172" t="s">
        <v>15</v>
      </c>
      <c r="E33" s="712" t="s">
        <v>885</v>
      </c>
      <c r="F33" s="94" t="s">
        <v>972</v>
      </c>
    </row>
    <row r="34" spans="1:7" ht="43.5" customHeight="1" x14ac:dyDescent="0.2">
      <c r="A34" s="946" t="s">
        <v>121</v>
      </c>
      <c r="B34" s="946"/>
      <c r="C34" s="946"/>
      <c r="D34" s="644" t="s">
        <v>122</v>
      </c>
      <c r="E34" s="660">
        <v>12</v>
      </c>
      <c r="F34" s="661" t="s">
        <v>1068</v>
      </c>
    </row>
    <row r="35" spans="1:7" ht="43.5" customHeight="1" x14ac:dyDescent="0.2">
      <c r="A35" s="944" t="s">
        <v>713</v>
      </c>
      <c r="B35" s="944"/>
      <c r="C35" s="944"/>
      <c r="D35" s="169" t="s">
        <v>714</v>
      </c>
      <c r="E35" s="171">
        <v>3</v>
      </c>
      <c r="F35" s="662" t="s">
        <v>169</v>
      </c>
    </row>
    <row r="36" spans="1:7" ht="12.75" customHeight="1" x14ac:dyDescent="0.2">
      <c r="E36" s="97"/>
      <c r="F36" s="97"/>
      <c r="G36" s="97"/>
    </row>
    <row r="37" spans="1:7" ht="18" customHeight="1" x14ac:dyDescent="0.2">
      <c r="A37" s="98" t="s">
        <v>16</v>
      </c>
    </row>
    <row r="38" spans="1:7" ht="68.25" customHeight="1" x14ac:dyDescent="0.2">
      <c r="A38" s="99" t="s">
        <v>17</v>
      </c>
      <c r="B38" s="947" t="s">
        <v>1070</v>
      </c>
      <c r="C38" s="947"/>
      <c r="D38" s="947"/>
      <c r="E38" s="947"/>
      <c r="F38" s="947"/>
    </row>
    <row r="39" spans="1:7" ht="20.25" customHeight="1" x14ac:dyDescent="0.2"/>
    <row r="40" spans="1:7" ht="24" customHeight="1" x14ac:dyDescent="0.2">
      <c r="A40" s="99" t="s">
        <v>29</v>
      </c>
      <c r="B40" s="948"/>
      <c r="C40" s="948"/>
      <c r="D40" s="948"/>
      <c r="E40" s="948"/>
      <c r="F40" s="948"/>
    </row>
  </sheetData>
  <sheetProtection selectLockedCells="1" selectUnlockedCells="1"/>
  <mergeCells count="14">
    <mergeCell ref="C13:D13"/>
    <mergeCell ref="B40:F40"/>
    <mergeCell ref="C14:D14"/>
    <mergeCell ref="C15:D15"/>
    <mergeCell ref="C17:G17"/>
    <mergeCell ref="A33:C33"/>
    <mergeCell ref="A34:C34"/>
    <mergeCell ref="B38:F38"/>
    <mergeCell ref="A35:C35"/>
    <mergeCell ref="D4:G4"/>
    <mergeCell ref="D5:G5"/>
    <mergeCell ref="C9:G9"/>
    <mergeCell ref="C10:G10"/>
    <mergeCell ref="C12:D12"/>
  </mergeCells>
  <pageMargins left="0.7" right="0.7" top="0.75" bottom="0.75" header="0.3" footer="0.3"/>
  <pageSetup paperSize="9" scale="76" firstPageNumber="0" fitToHeight="0" orientation="portrait" verticalDpi="3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B050"/>
    <pageSetUpPr fitToPage="1"/>
  </sheetPr>
  <dimension ref="A2:G39"/>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12</v>
      </c>
      <c r="D5" s="906" t="s">
        <v>119</v>
      </c>
      <c r="E5" s="906"/>
      <c r="F5" s="906"/>
      <c r="G5" s="906"/>
    </row>
    <row r="6" spans="1:7" ht="13.5" thickBot="1" x14ac:dyDescent="0.25">
      <c r="A6" s="73" t="s">
        <v>650</v>
      </c>
      <c r="B6" s="69"/>
      <c r="C6" s="74" t="s">
        <v>716</v>
      </c>
      <c r="D6" s="105" t="s">
        <v>717</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80" t="s">
        <v>48</v>
      </c>
      <c r="D9" s="981"/>
      <c r="E9" s="981"/>
      <c r="F9" s="981"/>
      <c r="G9" s="982"/>
    </row>
    <row r="10" spans="1:7" ht="13.5" thickBot="1" x14ac:dyDescent="0.25">
      <c r="A10" s="73" t="s">
        <v>26</v>
      </c>
      <c r="B10" s="69"/>
      <c r="C10" s="909" t="s">
        <v>65</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145</v>
      </c>
      <c r="D13" s="899"/>
      <c r="E13" s="69"/>
      <c r="F13" s="69"/>
    </row>
    <row r="14" spans="1:7" ht="13.5" thickBot="1" x14ac:dyDescent="0.25">
      <c r="A14" s="71" t="s">
        <v>20</v>
      </c>
      <c r="B14" s="69"/>
      <c r="C14" s="899">
        <v>125</v>
      </c>
      <c r="D14" s="899"/>
      <c r="E14" s="69"/>
      <c r="F14" s="69"/>
    </row>
    <row r="15" spans="1:7" ht="13.5" thickBot="1" x14ac:dyDescent="0.25">
      <c r="A15" s="73" t="s">
        <v>1</v>
      </c>
      <c r="B15" s="69"/>
      <c r="C15" s="899">
        <v>125</v>
      </c>
      <c r="D15" s="899"/>
      <c r="E15" s="69"/>
      <c r="F15" s="69"/>
    </row>
    <row r="16" spans="1:7" ht="13.5" thickBot="1" x14ac:dyDescent="0.25">
      <c r="A16" s="82"/>
      <c r="B16" s="69"/>
      <c r="C16" s="83"/>
      <c r="D16" s="83"/>
      <c r="E16" s="84"/>
      <c r="F16" s="84"/>
      <c r="G16" s="85"/>
    </row>
    <row r="17" spans="1:7" ht="13.5" thickBot="1" x14ac:dyDescent="0.25">
      <c r="A17" s="71" t="s">
        <v>18</v>
      </c>
      <c r="B17" s="84"/>
      <c r="C17" s="909" t="s">
        <v>1055</v>
      </c>
      <c r="D17" s="909"/>
      <c r="E17" s="909"/>
      <c r="F17" s="909"/>
      <c r="G17" s="909"/>
    </row>
    <row r="18" spans="1:7" ht="13.5" thickBot="1" x14ac:dyDescent="0.25">
      <c r="A18" s="73" t="s">
        <v>19</v>
      </c>
      <c r="B18" s="69"/>
      <c r="C18" s="79" t="s">
        <v>1073</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idden="1" x14ac:dyDescent="0.2">
      <c r="A23" s="142"/>
      <c r="B23" s="713"/>
      <c r="C23" s="87"/>
      <c r="D23" s="87"/>
      <c r="E23" s="130"/>
      <c r="F23" s="130"/>
    </row>
    <row r="24" spans="1:7" ht="13.5" thickBot="1" x14ac:dyDescent="0.25">
      <c r="A24" s="88"/>
      <c r="B24" s="713">
        <v>640</v>
      </c>
      <c r="C24" s="88"/>
      <c r="D24" s="197" t="s">
        <v>66</v>
      </c>
      <c r="E24" s="130">
        <v>125000</v>
      </c>
      <c r="F24" s="130">
        <v>125000</v>
      </c>
    </row>
    <row r="25" spans="1:7" ht="13.5" thickBot="1" x14ac:dyDescent="0.25">
      <c r="A25" s="89" t="s">
        <v>11</v>
      </c>
      <c r="B25" s="90"/>
      <c r="C25" s="90"/>
      <c r="D25" s="90"/>
      <c r="E25" s="131">
        <f>E24+E23</f>
        <v>125000</v>
      </c>
      <c r="F25" s="131">
        <f>F24+F23</f>
        <v>125000</v>
      </c>
    </row>
    <row r="26" spans="1:7" ht="13.5" thickBot="1" x14ac:dyDescent="0.25">
      <c r="A26" s="89" t="s">
        <v>12</v>
      </c>
      <c r="B26" s="90">
        <v>0</v>
      </c>
      <c r="C26" s="90"/>
      <c r="D26" s="90"/>
      <c r="E26" s="132">
        <v>0</v>
      </c>
      <c r="F26" s="133">
        <v>0</v>
      </c>
    </row>
    <row r="27" spans="1:7" ht="13.5" thickBot="1" x14ac:dyDescent="0.25">
      <c r="A27" s="92" t="s">
        <v>13</v>
      </c>
      <c r="B27" s="90" t="s">
        <v>67</v>
      </c>
      <c r="C27" s="90" t="s">
        <v>67</v>
      </c>
      <c r="D27" s="90" t="s">
        <v>67</v>
      </c>
      <c r="E27" s="134">
        <f>E26+E25</f>
        <v>125000</v>
      </c>
      <c r="F27" s="134">
        <f>F26+F25</f>
        <v>125000</v>
      </c>
    </row>
    <row r="31" spans="1:7" ht="15.75" x14ac:dyDescent="0.25">
      <c r="A31" s="64" t="s">
        <v>14</v>
      </c>
      <c r="B31" s="65"/>
      <c r="C31" s="65"/>
      <c r="D31" s="65"/>
      <c r="E31" s="65"/>
      <c r="F31" s="65"/>
      <c r="G31" s="65"/>
    </row>
    <row r="32" spans="1:7" x14ac:dyDescent="0.2">
      <c r="A32" s="93"/>
    </row>
    <row r="33" spans="1:7" ht="22.5" x14ac:dyDescent="0.2">
      <c r="A33" s="949" t="s">
        <v>22</v>
      </c>
      <c r="B33" s="949"/>
      <c r="C33" s="949"/>
      <c r="D33" s="172" t="s">
        <v>15</v>
      </c>
      <c r="E33" s="712" t="s">
        <v>885</v>
      </c>
      <c r="F33" s="94" t="s">
        <v>972</v>
      </c>
    </row>
    <row r="34" spans="1:7" ht="36" customHeight="1" x14ac:dyDescent="0.2">
      <c r="A34" s="945" t="s">
        <v>126</v>
      </c>
      <c r="B34" s="945"/>
      <c r="C34" s="945"/>
      <c r="D34" s="108" t="s">
        <v>127</v>
      </c>
      <c r="E34" s="96" t="s">
        <v>128</v>
      </c>
      <c r="F34" s="96" t="s">
        <v>128</v>
      </c>
    </row>
    <row r="35" spans="1:7" x14ac:dyDescent="0.2">
      <c r="E35" s="97"/>
      <c r="F35" s="97"/>
      <c r="G35" s="97"/>
    </row>
    <row r="36" spans="1:7" x14ac:dyDescent="0.2">
      <c r="A36" s="98" t="s">
        <v>16</v>
      </c>
    </row>
    <row r="37" spans="1:7" ht="160.5" customHeight="1" x14ac:dyDescent="0.2">
      <c r="A37" s="99" t="s">
        <v>17</v>
      </c>
      <c r="B37" s="947" t="s">
        <v>1074</v>
      </c>
      <c r="C37" s="947"/>
      <c r="D37" s="947"/>
      <c r="E37" s="947"/>
      <c r="F37" s="947"/>
    </row>
    <row r="39" spans="1:7" ht="24" x14ac:dyDescent="0.2">
      <c r="A39" s="99" t="s">
        <v>29</v>
      </c>
      <c r="B39" s="948"/>
      <c r="C39" s="948"/>
      <c r="D39" s="948"/>
      <c r="E39" s="948"/>
      <c r="F39" s="948"/>
    </row>
  </sheetData>
  <sheetProtection selectLockedCells="1" selectUnlockedCells="1"/>
  <mergeCells count="13">
    <mergeCell ref="C13:D13"/>
    <mergeCell ref="B37:F37"/>
    <mergeCell ref="B39:F39"/>
    <mergeCell ref="C14:D14"/>
    <mergeCell ref="C15:D15"/>
    <mergeCell ref="C17:G17"/>
    <mergeCell ref="A33:C33"/>
    <mergeCell ref="A34:C34"/>
    <mergeCell ref="D4:G4"/>
    <mergeCell ref="D5:G5"/>
    <mergeCell ref="C9:G9"/>
    <mergeCell ref="C10:G10"/>
    <mergeCell ref="C12:D12"/>
  </mergeCells>
  <pageMargins left="0.7" right="0.7" top="0.75" bottom="0.75" header="0.3" footer="0.3"/>
  <pageSetup paperSize="9" scale="76" firstPageNumber="0" fitToHeight="0" orientation="portrait"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rgb="FF00B050"/>
    <pageSetUpPr fitToPage="1"/>
  </sheetPr>
  <dimension ref="A2:G39"/>
  <sheetViews>
    <sheetView topLeftCell="B1"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12</v>
      </c>
      <c r="D5" s="110" t="s">
        <v>119</v>
      </c>
      <c r="E5" s="111"/>
      <c r="F5" s="111"/>
      <c r="G5" s="112"/>
    </row>
    <row r="6" spans="1:7" ht="13.5" thickBot="1" x14ac:dyDescent="0.25">
      <c r="A6" s="73" t="s">
        <v>650</v>
      </c>
      <c r="B6" s="69"/>
      <c r="C6" s="74" t="s">
        <v>124</v>
      </c>
      <c r="D6" s="105" t="s">
        <v>129</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80" t="s">
        <v>48</v>
      </c>
      <c r="D9" s="981"/>
      <c r="E9" s="981"/>
      <c r="F9" s="981"/>
      <c r="G9" s="982"/>
    </row>
    <row r="10" spans="1:7" ht="13.5" thickBot="1" x14ac:dyDescent="0.25">
      <c r="A10" s="73" t="s">
        <v>26</v>
      </c>
      <c r="B10" s="69"/>
      <c r="C10" s="909" t="s">
        <v>65</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79"/>
      <c r="D13" s="198">
        <v>1.4</v>
      </c>
      <c r="E13" s="69"/>
      <c r="F13" s="69"/>
    </row>
    <row r="14" spans="1:7" ht="13.5" thickBot="1" x14ac:dyDescent="0.25">
      <c r="A14" s="71" t="s">
        <v>20</v>
      </c>
      <c r="B14" s="69"/>
      <c r="C14" s="79"/>
      <c r="D14" s="198">
        <v>1.4</v>
      </c>
      <c r="E14" s="69"/>
      <c r="F14" s="69"/>
    </row>
    <row r="15" spans="1:7" ht="13.5" thickBot="1" x14ac:dyDescent="0.25">
      <c r="A15" s="73" t="s">
        <v>1</v>
      </c>
      <c r="B15" s="69"/>
      <c r="C15" s="899">
        <v>1.1990000000000001</v>
      </c>
      <c r="D15" s="899"/>
      <c r="E15" s="69"/>
      <c r="F15" s="69"/>
    </row>
    <row r="16" spans="1:7" ht="13.5" thickBot="1" x14ac:dyDescent="0.25">
      <c r="A16" s="82"/>
      <c r="B16" s="69"/>
      <c r="C16" s="83"/>
      <c r="D16" s="83"/>
      <c r="E16" s="84"/>
      <c r="F16" s="84"/>
      <c r="G16" s="85"/>
    </row>
    <row r="17" spans="1:7" ht="13.5" thickBot="1" x14ac:dyDescent="0.25">
      <c r="A17" s="71" t="s">
        <v>18</v>
      </c>
      <c r="B17" s="84"/>
      <c r="C17" s="909" t="s">
        <v>1071</v>
      </c>
      <c r="D17" s="909"/>
      <c r="E17" s="909"/>
      <c r="F17" s="909"/>
      <c r="G17" s="909"/>
    </row>
    <row r="18" spans="1:7" ht="13.5" thickBot="1" x14ac:dyDescent="0.25">
      <c r="A18" s="73" t="s">
        <v>19</v>
      </c>
      <c r="B18" s="69"/>
      <c r="C18" s="79" t="s">
        <v>984</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88">
        <v>640</v>
      </c>
      <c r="C23" s="88"/>
      <c r="D23" s="88" t="s">
        <v>66</v>
      </c>
      <c r="E23" s="130">
        <v>1400</v>
      </c>
      <c r="F23" s="130">
        <v>1199.8599999999999</v>
      </c>
    </row>
    <row r="24" spans="1:7" ht="13.5" thickBot="1" x14ac:dyDescent="0.25">
      <c r="A24" s="89" t="s">
        <v>11</v>
      </c>
      <c r="B24" s="90"/>
      <c r="C24" s="90"/>
      <c r="D24" s="90"/>
      <c r="E24" s="131">
        <f>E23</f>
        <v>1400</v>
      </c>
      <c r="F24" s="166">
        <f>F23</f>
        <v>1199.8599999999999</v>
      </c>
    </row>
    <row r="25" spans="1:7" ht="13.5" thickBot="1" x14ac:dyDescent="0.25">
      <c r="A25" s="89" t="s">
        <v>12</v>
      </c>
      <c r="B25" s="90">
        <v>0</v>
      </c>
      <c r="C25" s="90"/>
      <c r="D25" s="90"/>
      <c r="E25" s="132"/>
      <c r="F25" s="133"/>
    </row>
    <row r="26" spans="1:7" ht="13.5" thickBot="1" x14ac:dyDescent="0.25">
      <c r="A26" s="92" t="s">
        <v>13</v>
      </c>
      <c r="B26" s="90" t="s">
        <v>67</v>
      </c>
      <c r="C26" s="90" t="s">
        <v>67</v>
      </c>
      <c r="D26" s="90" t="s">
        <v>67</v>
      </c>
      <c r="E26" s="134">
        <f>SUM(E24:E25)</f>
        <v>1400</v>
      </c>
      <c r="F26" s="134">
        <f>SUM(F24:F25)</f>
        <v>1199.8599999999999</v>
      </c>
    </row>
    <row r="30" spans="1:7" ht="15.75" x14ac:dyDescent="0.25">
      <c r="A30" s="64" t="s">
        <v>14</v>
      </c>
      <c r="B30" s="65"/>
      <c r="C30" s="65"/>
      <c r="D30" s="65"/>
      <c r="E30" s="65"/>
      <c r="F30" s="65"/>
      <c r="G30" s="65"/>
    </row>
    <row r="31" spans="1:7" x14ac:dyDescent="0.2">
      <c r="A31" s="93"/>
    </row>
    <row r="32" spans="1:7" ht="22.5" x14ac:dyDescent="0.2">
      <c r="A32" s="949" t="s">
        <v>22</v>
      </c>
      <c r="B32" s="949"/>
      <c r="C32" s="949"/>
      <c r="D32" s="172" t="s">
        <v>15</v>
      </c>
      <c r="E32" s="712" t="s">
        <v>885</v>
      </c>
      <c r="F32" s="94" t="s">
        <v>1072</v>
      </c>
    </row>
    <row r="33" spans="1:7" ht="22.35" customHeight="1" x14ac:dyDescent="0.2">
      <c r="A33" s="1391" t="s">
        <v>130</v>
      </c>
      <c r="B33" s="1391"/>
      <c r="C33" s="1391"/>
      <c r="D33" s="108" t="s">
        <v>131</v>
      </c>
      <c r="E33" s="96">
        <v>35</v>
      </c>
      <c r="F33" s="96">
        <v>33</v>
      </c>
    </row>
    <row r="34" spans="1:7" x14ac:dyDescent="0.2">
      <c r="A34" s="1392"/>
      <c r="B34" s="1392"/>
      <c r="C34" s="1392"/>
      <c r="D34" s="108"/>
      <c r="E34" s="109"/>
      <c r="F34" s="109"/>
    </row>
    <row r="35" spans="1:7" x14ac:dyDescent="0.2">
      <c r="E35" s="97"/>
      <c r="F35" s="97"/>
      <c r="G35" s="97"/>
    </row>
    <row r="36" spans="1:7" x14ac:dyDescent="0.2">
      <c r="A36" s="98" t="s">
        <v>16</v>
      </c>
    </row>
    <row r="37" spans="1:7" ht="106.5" customHeight="1" x14ac:dyDescent="0.2">
      <c r="A37" s="99" t="s">
        <v>17</v>
      </c>
      <c r="B37" s="947" t="s">
        <v>718</v>
      </c>
      <c r="C37" s="947"/>
      <c r="D37" s="947"/>
      <c r="E37" s="947"/>
      <c r="F37" s="947"/>
    </row>
    <row r="39" spans="1:7" ht="24" x14ac:dyDescent="0.2">
      <c r="A39" s="99" t="s">
        <v>29</v>
      </c>
      <c r="B39" s="962"/>
      <c r="C39" s="962"/>
      <c r="D39" s="962"/>
      <c r="E39" s="962"/>
      <c r="F39" s="962"/>
    </row>
  </sheetData>
  <sheetProtection selectLockedCells="1" selectUnlockedCells="1"/>
  <mergeCells count="11">
    <mergeCell ref="B39:F39"/>
    <mergeCell ref="D4:G4"/>
    <mergeCell ref="C9:G9"/>
    <mergeCell ref="C10:G10"/>
    <mergeCell ref="C12:D12"/>
    <mergeCell ref="C15:D15"/>
    <mergeCell ref="C17:G17"/>
    <mergeCell ref="A32:C32"/>
    <mergeCell ref="A33:C33"/>
    <mergeCell ref="A34:C34"/>
    <mergeCell ref="B37:F37"/>
  </mergeCells>
  <pageMargins left="0.7" right="0.7" top="0.75" bottom="0.75" header="0.3" footer="0.3"/>
  <pageSetup paperSize="9" scale="76" firstPageNumber="0" fitToHeight="0" orientation="portrait" verticalDpi="3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rgb="FF00B050"/>
    <pageSetUpPr fitToPage="1"/>
  </sheetPr>
  <dimension ref="A2:G43"/>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12</v>
      </c>
      <c r="D5" s="906" t="s">
        <v>119</v>
      </c>
      <c r="E5" s="906"/>
      <c r="F5" s="906"/>
      <c r="G5" s="906"/>
    </row>
    <row r="6" spans="1:7" ht="13.5" thickBot="1" x14ac:dyDescent="0.25">
      <c r="A6" s="73" t="s">
        <v>650</v>
      </c>
      <c r="B6" s="69"/>
      <c r="C6" s="74" t="s">
        <v>125</v>
      </c>
      <c r="D6" s="907" t="s">
        <v>719</v>
      </c>
      <c r="E6" s="907"/>
      <c r="F6" s="907"/>
      <c r="G6" s="9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80" t="s">
        <v>48</v>
      </c>
      <c r="D9" s="981"/>
      <c r="E9" s="981"/>
      <c r="F9" s="981"/>
      <c r="G9" s="982"/>
    </row>
    <row r="10" spans="1:7" ht="13.5" thickBot="1" x14ac:dyDescent="0.25">
      <c r="A10" s="73" t="s">
        <v>26</v>
      </c>
      <c r="B10" s="69"/>
      <c r="C10" s="909" t="s">
        <v>65</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403.94499999999999</v>
      </c>
      <c r="D13" s="899"/>
      <c r="E13" s="69"/>
      <c r="F13" s="69"/>
    </row>
    <row r="14" spans="1:7" ht="13.5" thickBot="1" x14ac:dyDescent="0.25">
      <c r="A14" s="71" t="s">
        <v>20</v>
      </c>
      <c r="B14" s="69"/>
      <c r="C14" s="899">
        <v>403.94499999999999</v>
      </c>
      <c r="D14" s="899"/>
      <c r="E14" s="69"/>
      <c r="F14" s="69"/>
    </row>
    <row r="15" spans="1:7" ht="13.5" thickBot="1" x14ac:dyDescent="0.25">
      <c r="A15" s="73" t="s">
        <v>1</v>
      </c>
      <c r="B15" s="69"/>
      <c r="C15" s="899">
        <v>8.8879999999999999</v>
      </c>
      <c r="D15" s="899"/>
      <c r="E15" s="69"/>
      <c r="F15" s="69"/>
    </row>
    <row r="16" spans="1:7" ht="13.5" thickBot="1" x14ac:dyDescent="0.25">
      <c r="A16" s="82"/>
      <c r="B16" s="69"/>
      <c r="C16" s="83"/>
      <c r="D16" s="83"/>
      <c r="E16" s="84"/>
      <c r="F16" s="84"/>
      <c r="G16" s="85"/>
    </row>
    <row r="17" spans="1:7" ht="13.5" thickBot="1" x14ac:dyDescent="0.25">
      <c r="A17" s="71" t="s">
        <v>18</v>
      </c>
      <c r="B17" s="84"/>
      <c r="C17" s="909" t="s">
        <v>1069</v>
      </c>
      <c r="D17" s="909"/>
      <c r="E17" s="909"/>
      <c r="F17" s="909"/>
      <c r="G17" s="909"/>
    </row>
    <row r="18" spans="1:7" ht="13.5" thickBot="1" x14ac:dyDescent="0.25">
      <c r="A18" s="73" t="s">
        <v>19</v>
      </c>
      <c r="B18" s="69"/>
      <c r="C18" s="79" t="s">
        <v>984</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42"/>
      <c r="B23" s="144">
        <v>610</v>
      </c>
      <c r="C23" s="144"/>
      <c r="D23" s="200" t="s">
        <v>54</v>
      </c>
      <c r="E23" s="201">
        <v>0</v>
      </c>
      <c r="F23" s="201">
        <v>4516.08</v>
      </c>
    </row>
    <row r="24" spans="1:7" x14ac:dyDescent="0.2">
      <c r="A24" s="142"/>
      <c r="B24" s="199">
        <v>620</v>
      </c>
      <c r="C24" s="87"/>
      <c r="D24" s="200" t="s">
        <v>57</v>
      </c>
      <c r="E24" s="201">
        <v>160</v>
      </c>
      <c r="F24" s="201">
        <v>1711.32</v>
      </c>
    </row>
    <row r="25" spans="1:7" x14ac:dyDescent="0.2">
      <c r="A25" s="142"/>
      <c r="B25" s="199">
        <v>630</v>
      </c>
      <c r="C25" s="87"/>
      <c r="D25" s="200" t="s">
        <v>55</v>
      </c>
      <c r="E25" s="201">
        <v>2650</v>
      </c>
      <c r="F25" s="201">
        <v>2342.08</v>
      </c>
    </row>
    <row r="26" spans="1:7" ht="13.5" thickBot="1" x14ac:dyDescent="0.25">
      <c r="A26" s="176"/>
      <c r="B26" s="199">
        <v>640</v>
      </c>
      <c r="C26" s="176"/>
      <c r="D26" s="200" t="s">
        <v>66</v>
      </c>
      <c r="E26" s="201">
        <v>1200</v>
      </c>
      <c r="F26" s="201">
        <v>319.32</v>
      </c>
    </row>
    <row r="27" spans="1:7" ht="13.5" thickBot="1" x14ac:dyDescent="0.25">
      <c r="A27" s="266" t="s">
        <v>11</v>
      </c>
      <c r="B27" s="159"/>
      <c r="C27" s="159"/>
      <c r="D27" s="159"/>
      <c r="E27" s="270">
        <f>SUM(E24:E26)</f>
        <v>4010</v>
      </c>
      <c r="F27" s="271">
        <f>SUM(F24:F26)</f>
        <v>4372.7199999999993</v>
      </c>
    </row>
    <row r="28" spans="1:7" x14ac:dyDescent="0.2">
      <c r="A28" s="267"/>
      <c r="B28" s="268"/>
      <c r="C28" s="268"/>
      <c r="D28" s="268"/>
      <c r="E28" s="201"/>
      <c r="F28" s="201"/>
    </row>
    <row r="29" spans="1:7" ht="13.5" thickBot="1" x14ac:dyDescent="0.25">
      <c r="A29" s="262"/>
      <c r="B29" s="263">
        <v>717</v>
      </c>
      <c r="C29" s="263"/>
      <c r="D29" s="263" t="s">
        <v>720</v>
      </c>
      <c r="E29" s="201">
        <v>399935</v>
      </c>
      <c r="F29" s="201">
        <v>0</v>
      </c>
    </row>
    <row r="30" spans="1:7" ht="13.5" thickBot="1" x14ac:dyDescent="0.25">
      <c r="A30" s="266" t="s">
        <v>12</v>
      </c>
      <c r="B30" s="159">
        <v>0</v>
      </c>
      <c r="C30" s="159"/>
      <c r="D30" s="159"/>
      <c r="E30" s="270">
        <f>SUM(E28:E29)</f>
        <v>399935</v>
      </c>
      <c r="F30" s="271">
        <f>SUM(F28:F29)</f>
        <v>0</v>
      </c>
    </row>
    <row r="31" spans="1:7" ht="13.5" thickBot="1" x14ac:dyDescent="0.25">
      <c r="A31" s="265" t="s">
        <v>13</v>
      </c>
      <c r="B31" s="120" t="s">
        <v>67</v>
      </c>
      <c r="C31" s="120" t="s">
        <v>67</v>
      </c>
      <c r="D31" s="120" t="s">
        <v>67</v>
      </c>
      <c r="E31" s="167">
        <f>E27+E30</f>
        <v>403945</v>
      </c>
      <c r="F31" s="167">
        <f>F27+F30</f>
        <v>4372.7199999999993</v>
      </c>
    </row>
    <row r="35" spans="1:7" ht="15.75" x14ac:dyDescent="0.25">
      <c r="A35" s="64" t="s">
        <v>14</v>
      </c>
      <c r="B35" s="65"/>
      <c r="C35" s="65"/>
      <c r="D35" s="65"/>
      <c r="E35" s="65"/>
      <c r="F35" s="65"/>
      <c r="G35" s="65"/>
    </row>
    <row r="36" spans="1:7" x14ac:dyDescent="0.2">
      <c r="A36" s="93"/>
    </row>
    <row r="37" spans="1:7" ht="22.5" x14ac:dyDescent="0.2">
      <c r="A37" s="949" t="s">
        <v>22</v>
      </c>
      <c r="B37" s="949"/>
      <c r="C37" s="949"/>
      <c r="D37" s="172" t="s">
        <v>15</v>
      </c>
      <c r="E37" s="712" t="s">
        <v>888</v>
      </c>
      <c r="F37" s="94" t="s">
        <v>972</v>
      </c>
    </row>
    <row r="38" spans="1:7" ht="22.35" customHeight="1" x14ac:dyDescent="0.2">
      <c r="A38" s="1393" t="s">
        <v>136</v>
      </c>
      <c r="B38" s="1393"/>
      <c r="C38" s="1393"/>
      <c r="D38" s="108" t="s">
        <v>137</v>
      </c>
      <c r="E38" s="96">
        <v>65</v>
      </c>
      <c r="F38" s="96">
        <v>62</v>
      </c>
    </row>
    <row r="39" spans="1:7" x14ac:dyDescent="0.2">
      <c r="E39" s="97"/>
      <c r="F39" s="97"/>
      <c r="G39" s="97"/>
    </row>
    <row r="40" spans="1:7" x14ac:dyDescent="0.2">
      <c r="A40" s="98" t="s">
        <v>16</v>
      </c>
    </row>
    <row r="41" spans="1:7" ht="72.75" customHeight="1" x14ac:dyDescent="0.2">
      <c r="A41" s="99" t="s">
        <v>17</v>
      </c>
      <c r="B41" s="947" t="s">
        <v>1075</v>
      </c>
      <c r="C41" s="947"/>
      <c r="D41" s="947"/>
      <c r="E41" s="947"/>
      <c r="F41" s="947"/>
    </row>
    <row r="43" spans="1:7" ht="24" customHeight="1" x14ac:dyDescent="0.2">
      <c r="A43" s="99" t="s">
        <v>29</v>
      </c>
      <c r="B43" s="898"/>
      <c r="C43" s="898"/>
      <c r="D43" s="898"/>
      <c r="E43" s="898"/>
      <c r="F43" s="898"/>
    </row>
  </sheetData>
  <sheetProtection selectLockedCells="1" selectUnlockedCells="1"/>
  <mergeCells count="14">
    <mergeCell ref="C12:D12"/>
    <mergeCell ref="B41:F41"/>
    <mergeCell ref="B43:F43"/>
    <mergeCell ref="C13:D13"/>
    <mergeCell ref="C14:D14"/>
    <mergeCell ref="C15:D15"/>
    <mergeCell ref="C17:G17"/>
    <mergeCell ref="A37:C37"/>
    <mergeCell ref="A38:C38"/>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rgb="FF00B050"/>
    <pageSetUpPr fitToPage="1"/>
  </sheetPr>
  <dimension ref="A1:F53"/>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2.5703125" style="66" customWidth="1"/>
    <col min="5" max="5" width="15.85546875" style="66" customWidth="1"/>
    <col min="6" max="6" width="19.28515625" style="66" customWidth="1"/>
    <col min="7" max="16384" width="9.140625" style="66"/>
  </cols>
  <sheetData>
    <row r="1" spans="1:6" ht="18" x14ac:dyDescent="0.25">
      <c r="A1" s="192"/>
      <c r="B1" s="192"/>
    </row>
    <row r="2" spans="1:6" ht="15.75" x14ac:dyDescent="0.25">
      <c r="A2" s="64" t="s">
        <v>4</v>
      </c>
      <c r="B2" s="64"/>
      <c r="C2" s="65"/>
      <c r="D2" s="65"/>
      <c r="E2" s="65"/>
      <c r="F2" s="65"/>
    </row>
    <row r="3" spans="1:6" ht="8.25" customHeight="1" thickBot="1" x14ac:dyDescent="0.3">
      <c r="A3" s="67"/>
      <c r="B3" s="68"/>
    </row>
    <row r="4" spans="1:6" ht="13.5" thickBot="1" x14ac:dyDescent="0.25">
      <c r="A4" s="69"/>
      <c r="B4" s="69"/>
      <c r="C4" s="70" t="s">
        <v>24</v>
      </c>
      <c r="D4" s="905" t="s">
        <v>3</v>
      </c>
      <c r="E4" s="905"/>
      <c r="F4" s="905"/>
    </row>
    <row r="5" spans="1:6" ht="13.5" thickBot="1" x14ac:dyDescent="0.25">
      <c r="A5" s="71" t="s">
        <v>0</v>
      </c>
      <c r="B5" s="69"/>
      <c r="C5" s="72">
        <v>12</v>
      </c>
      <c r="D5" s="906" t="s">
        <v>119</v>
      </c>
      <c r="E5" s="906"/>
      <c r="F5" s="906"/>
    </row>
    <row r="6" spans="1:6" ht="13.5" thickBot="1" x14ac:dyDescent="0.25">
      <c r="A6" s="71" t="s">
        <v>650</v>
      </c>
      <c r="B6" s="69"/>
      <c r="C6" s="74" t="s">
        <v>723</v>
      </c>
      <c r="D6" s="75" t="s">
        <v>724</v>
      </c>
      <c r="E6" s="76"/>
      <c r="F6" s="76"/>
    </row>
    <row r="7" spans="1:6" ht="13.5" thickBot="1" x14ac:dyDescent="0.25">
      <c r="A7" s="78"/>
      <c r="B7" s="69"/>
      <c r="C7" s="69"/>
      <c r="D7" s="69"/>
      <c r="E7" s="69"/>
      <c r="F7" s="69"/>
    </row>
    <row r="8" spans="1:6" ht="13.5" thickBot="1" x14ac:dyDescent="0.25">
      <c r="A8" s="71" t="s">
        <v>21</v>
      </c>
      <c r="B8" s="69"/>
      <c r="C8" s="245" t="s">
        <v>283</v>
      </c>
      <c r="D8" s="246"/>
      <c r="E8" s="246"/>
      <c r="F8" s="247"/>
    </row>
    <row r="9" spans="1:6" ht="13.5" thickBot="1" x14ac:dyDescent="0.25">
      <c r="A9" s="73" t="s">
        <v>42</v>
      </c>
      <c r="B9" s="69"/>
      <c r="C9" s="1411" t="s">
        <v>48</v>
      </c>
      <c r="D9" s="981"/>
      <c r="E9" s="981"/>
      <c r="F9" s="1412"/>
    </row>
    <row r="10" spans="1:6" ht="13.5" thickBot="1" x14ac:dyDescent="0.25">
      <c r="A10" s="73" t="s">
        <v>26</v>
      </c>
      <c r="B10" s="69"/>
      <c r="C10" s="1333" t="s">
        <v>864</v>
      </c>
      <c r="D10" s="1334"/>
      <c r="E10" s="1334"/>
      <c r="F10" s="1335"/>
    </row>
    <row r="11" spans="1:6" ht="13.5" thickBot="1" x14ac:dyDescent="0.25">
      <c r="A11" s="78"/>
      <c r="B11" s="69"/>
      <c r="C11" s="69"/>
      <c r="D11" s="69"/>
      <c r="E11" s="69"/>
      <c r="F11" s="69"/>
    </row>
    <row r="12" spans="1:6" ht="13.5" thickBot="1" x14ac:dyDescent="0.25">
      <c r="A12" s="78"/>
      <c r="B12" s="69"/>
      <c r="C12" s="905" t="s">
        <v>28</v>
      </c>
      <c r="D12" s="905"/>
      <c r="E12" s="69"/>
      <c r="F12" s="69"/>
    </row>
    <row r="13" spans="1:6" ht="13.5" thickBot="1" x14ac:dyDescent="0.25">
      <c r="A13" s="81" t="s">
        <v>2</v>
      </c>
      <c r="B13" s="69"/>
      <c r="C13" s="899">
        <v>100.04</v>
      </c>
      <c r="D13" s="899"/>
      <c r="E13" s="69"/>
      <c r="F13" s="69"/>
    </row>
    <row r="14" spans="1:6" ht="13.5" thickBot="1" x14ac:dyDescent="0.25">
      <c r="A14" s="71" t="s">
        <v>20</v>
      </c>
      <c r="B14" s="69"/>
      <c r="C14" s="899">
        <v>80.704999999999998</v>
      </c>
      <c r="D14" s="899"/>
      <c r="E14" s="69"/>
      <c r="F14" s="69"/>
    </row>
    <row r="15" spans="1:6" ht="13.5" thickBot="1" x14ac:dyDescent="0.25">
      <c r="A15" s="73" t="s">
        <v>1</v>
      </c>
      <c r="B15" s="69"/>
      <c r="C15" s="899">
        <v>43.970999999999997</v>
      </c>
      <c r="D15" s="899"/>
      <c r="E15" s="69"/>
      <c r="F15" s="69"/>
    </row>
    <row r="16" spans="1:6" ht="13.5" thickBot="1" x14ac:dyDescent="0.25">
      <c r="A16" s="82"/>
      <c r="B16" s="69"/>
      <c r="C16" s="83"/>
      <c r="D16" s="83"/>
      <c r="E16" s="84"/>
      <c r="F16" s="84"/>
    </row>
    <row r="17" spans="1:6" s="85" customFormat="1" ht="13.5" thickBot="1" x14ac:dyDescent="0.25">
      <c r="A17" s="71" t="s">
        <v>18</v>
      </c>
      <c r="B17" s="84"/>
      <c r="C17" s="1394" t="s">
        <v>981</v>
      </c>
      <c r="D17" s="1395"/>
      <c r="E17" s="1395"/>
      <c r="F17" s="1396"/>
    </row>
    <row r="18" spans="1:6" ht="13.5" thickBot="1" x14ac:dyDescent="0.25">
      <c r="A18" s="73" t="s">
        <v>19</v>
      </c>
      <c r="B18" s="69"/>
      <c r="C18" s="405" t="s">
        <v>982</v>
      </c>
      <c r="D18" s="406"/>
      <c r="E18" s="406"/>
      <c r="F18" s="407"/>
    </row>
    <row r="19" spans="1:6" x14ac:dyDescent="0.2">
      <c r="B19" s="69"/>
    </row>
    <row r="20" spans="1:6" ht="15.75" x14ac:dyDescent="0.25">
      <c r="A20" s="64" t="s">
        <v>5</v>
      </c>
      <c r="B20" s="64"/>
      <c r="C20" s="65"/>
      <c r="D20" s="65"/>
      <c r="E20" s="65"/>
      <c r="F20" s="65"/>
    </row>
    <row r="21" spans="1:6" ht="15.75" x14ac:dyDescent="0.25">
      <c r="A21" s="67"/>
      <c r="C21" s="85"/>
      <c r="D21" s="85"/>
      <c r="E21" s="85"/>
      <c r="F21" s="85"/>
    </row>
    <row r="22" spans="1:6" s="85" customFormat="1" x14ac:dyDescent="0.2">
      <c r="A22" s="86" t="s">
        <v>23</v>
      </c>
      <c r="B22" s="87" t="s">
        <v>6</v>
      </c>
      <c r="C22" s="87" t="s">
        <v>7</v>
      </c>
      <c r="D22" s="272" t="s">
        <v>8</v>
      </c>
      <c r="E22" s="273" t="s">
        <v>9</v>
      </c>
      <c r="F22" s="273" t="s">
        <v>10</v>
      </c>
    </row>
    <row r="23" spans="1:6" s="85" customFormat="1" x14ac:dyDescent="0.2">
      <c r="A23" s="1402" t="s">
        <v>414</v>
      </c>
      <c r="B23" s="88">
        <v>640</v>
      </c>
      <c r="C23" s="87"/>
      <c r="D23" s="742" t="s">
        <v>858</v>
      </c>
      <c r="E23" s="743">
        <v>983</v>
      </c>
      <c r="F23" s="743">
        <v>265.60000000000002</v>
      </c>
    </row>
    <row r="24" spans="1:6" s="85" customFormat="1" x14ac:dyDescent="0.2">
      <c r="A24" s="1403"/>
      <c r="B24" s="88">
        <v>640</v>
      </c>
      <c r="C24" s="88"/>
      <c r="D24" s="742" t="s">
        <v>857</v>
      </c>
      <c r="E24" s="743">
        <v>22150</v>
      </c>
      <c r="F24" s="743">
        <v>22132.799999999999</v>
      </c>
    </row>
    <row r="25" spans="1:6" x14ac:dyDescent="0.2">
      <c r="A25" s="722" t="s">
        <v>853</v>
      </c>
      <c r="B25" s="88">
        <v>640</v>
      </c>
      <c r="C25" s="88"/>
      <c r="D25" s="742" t="s">
        <v>858</v>
      </c>
      <c r="E25" s="743">
        <v>1311</v>
      </c>
      <c r="F25" s="743">
        <v>1311</v>
      </c>
    </row>
    <row r="26" spans="1:6" x14ac:dyDescent="0.2">
      <c r="A26" s="1404" t="s">
        <v>429</v>
      </c>
      <c r="B26" s="639">
        <v>640</v>
      </c>
      <c r="C26" s="497"/>
      <c r="D26" s="22" t="s">
        <v>857</v>
      </c>
      <c r="E26" s="724">
        <v>19630.8</v>
      </c>
      <c r="F26" s="724">
        <v>19630.8</v>
      </c>
    </row>
    <row r="27" spans="1:6" x14ac:dyDescent="0.2">
      <c r="A27" s="1404"/>
      <c r="B27" s="639">
        <v>640</v>
      </c>
      <c r="C27" s="497"/>
      <c r="D27" s="22" t="s">
        <v>858</v>
      </c>
      <c r="E27" s="724">
        <v>630.79999999999995</v>
      </c>
      <c r="F27" s="724">
        <v>630.79999999999995</v>
      </c>
    </row>
    <row r="28" spans="1:6" x14ac:dyDescent="0.2">
      <c r="A28" s="1409" t="s">
        <v>861</v>
      </c>
      <c r="B28" s="88">
        <v>640</v>
      </c>
      <c r="C28" s="497"/>
      <c r="D28" s="239" t="s">
        <v>857</v>
      </c>
      <c r="E28" s="727">
        <v>30000</v>
      </c>
      <c r="F28" s="1399" t="s">
        <v>1067</v>
      </c>
    </row>
    <row r="29" spans="1:6" ht="13.5" thickBot="1" x14ac:dyDescent="0.25">
      <c r="A29" s="1410"/>
      <c r="B29" s="88">
        <v>640</v>
      </c>
      <c r="C29" s="88"/>
      <c r="D29" s="31" t="s">
        <v>858</v>
      </c>
      <c r="E29" s="723">
        <v>6000</v>
      </c>
      <c r="F29" s="1399"/>
    </row>
    <row r="30" spans="1:6" ht="13.5" thickBot="1" x14ac:dyDescent="0.25">
      <c r="A30" s="89" t="s">
        <v>11</v>
      </c>
      <c r="B30" s="90"/>
      <c r="C30" s="90"/>
      <c r="D30" s="90"/>
      <c r="E30" s="194">
        <f>SUM(E23:E29)</f>
        <v>80705.600000000006</v>
      </c>
      <c r="F30" s="777">
        <f>SUM(F23:F29)</f>
        <v>43971</v>
      </c>
    </row>
    <row r="31" spans="1:6" ht="13.5" thickBot="1" x14ac:dyDescent="0.25">
      <c r="A31" s="89" t="s">
        <v>12</v>
      </c>
      <c r="B31" s="90">
        <v>0</v>
      </c>
      <c r="C31" s="90"/>
      <c r="D31" s="90"/>
      <c r="E31" s="148">
        <v>0</v>
      </c>
      <c r="F31" s="149">
        <v>0</v>
      </c>
    </row>
    <row r="32" spans="1:6" ht="13.5" thickBot="1" x14ac:dyDescent="0.25">
      <c r="A32" s="92" t="s">
        <v>13</v>
      </c>
      <c r="B32" s="90" t="s">
        <v>67</v>
      </c>
      <c r="C32" s="90" t="s">
        <v>67</v>
      </c>
      <c r="D32" s="90" t="s">
        <v>67</v>
      </c>
      <c r="E32" s="195">
        <f>E31+E30</f>
        <v>80705.600000000006</v>
      </c>
      <c r="F32" s="195">
        <f>F31+F30</f>
        <v>43971</v>
      </c>
    </row>
    <row r="34" spans="1:6" ht="10.5" customHeight="1" x14ac:dyDescent="0.2"/>
    <row r="35" spans="1:6" ht="40.5" customHeight="1" x14ac:dyDescent="0.25">
      <c r="A35" s="64" t="s">
        <v>14</v>
      </c>
      <c r="B35" s="65"/>
      <c r="C35" s="65"/>
      <c r="D35" s="65"/>
      <c r="E35" s="65"/>
      <c r="F35" s="65"/>
    </row>
    <row r="36" spans="1:6" ht="27.75" customHeight="1" x14ac:dyDescent="0.2">
      <c r="A36" s="93"/>
    </row>
    <row r="37" spans="1:6" ht="24" customHeight="1" x14ac:dyDescent="0.2">
      <c r="A37" s="1408" t="s">
        <v>22</v>
      </c>
      <c r="B37" s="1408"/>
      <c r="C37" s="1408"/>
      <c r="D37" s="712" t="s">
        <v>15</v>
      </c>
      <c r="E37" s="728" t="s">
        <v>888</v>
      </c>
      <c r="F37" s="728" t="s">
        <v>972</v>
      </c>
    </row>
    <row r="38" spans="1:6" ht="24" customHeight="1" x14ac:dyDescent="0.2">
      <c r="A38" s="122" t="s">
        <v>859</v>
      </c>
      <c r="B38" s="963" t="s">
        <v>855</v>
      </c>
      <c r="C38" s="964"/>
      <c r="D38" s="45" t="s">
        <v>856</v>
      </c>
      <c r="E38" s="258" t="s">
        <v>264</v>
      </c>
      <c r="F38" s="258" t="s">
        <v>245</v>
      </c>
    </row>
    <row r="39" spans="1:6" ht="24" customHeight="1" x14ac:dyDescent="0.2">
      <c r="A39" s="1406" t="s">
        <v>860</v>
      </c>
      <c r="B39" s="966"/>
      <c r="C39" s="967"/>
      <c r="D39" s="45" t="s">
        <v>856</v>
      </c>
      <c r="E39" s="258" t="s">
        <v>264</v>
      </c>
      <c r="F39" s="258" t="s">
        <v>245</v>
      </c>
    </row>
    <row r="40" spans="1:6" ht="28.5" customHeight="1" x14ac:dyDescent="0.2">
      <c r="A40" s="1407"/>
      <c r="B40" s="969"/>
      <c r="C40" s="970"/>
      <c r="D40" s="45" t="s">
        <v>862</v>
      </c>
      <c r="E40" s="258" t="s">
        <v>459</v>
      </c>
      <c r="F40" s="258" t="s">
        <v>769</v>
      </c>
    </row>
    <row r="41" spans="1:6" ht="26.25" customHeight="1" x14ac:dyDescent="0.2">
      <c r="A41" s="122" t="s">
        <v>859</v>
      </c>
      <c r="B41" s="1397" t="s">
        <v>854</v>
      </c>
      <c r="C41" s="1398"/>
      <c r="D41" s="45" t="s">
        <v>856</v>
      </c>
      <c r="E41" s="258" t="s">
        <v>890</v>
      </c>
      <c r="F41" s="63">
        <v>26</v>
      </c>
    </row>
    <row r="42" spans="1:6" ht="27" customHeight="1" x14ac:dyDescent="0.2">
      <c r="A42" s="122" t="s">
        <v>859</v>
      </c>
      <c r="B42" s="963" t="s">
        <v>685</v>
      </c>
      <c r="C42" s="965"/>
      <c r="D42" s="45" t="s">
        <v>856</v>
      </c>
      <c r="E42" s="258" t="s">
        <v>847</v>
      </c>
      <c r="F42" s="258" t="s">
        <v>1004</v>
      </c>
    </row>
    <row r="43" spans="1:6" ht="24" customHeight="1" x14ac:dyDescent="0.2">
      <c r="A43" s="725" t="s">
        <v>860</v>
      </c>
      <c r="B43" s="966"/>
      <c r="C43" s="968"/>
      <c r="D43" s="726" t="s">
        <v>856</v>
      </c>
      <c r="E43" s="716" t="s">
        <v>889</v>
      </c>
      <c r="F43" s="716" t="s">
        <v>1004</v>
      </c>
    </row>
    <row r="44" spans="1:6" ht="27" customHeight="1" x14ac:dyDescent="0.2">
      <c r="A44" s="170" t="s">
        <v>859</v>
      </c>
      <c r="B44" s="944" t="s">
        <v>861</v>
      </c>
      <c r="C44" s="944"/>
      <c r="D44" s="45" t="s">
        <v>856</v>
      </c>
      <c r="E44" s="258" t="s">
        <v>629</v>
      </c>
      <c r="F44" s="1123" t="s">
        <v>1067</v>
      </c>
    </row>
    <row r="45" spans="1:6" ht="20.25" customHeight="1" x14ac:dyDescent="0.2">
      <c r="A45" s="170" t="s">
        <v>860</v>
      </c>
      <c r="B45" s="944"/>
      <c r="C45" s="944"/>
      <c r="D45" s="45" t="s">
        <v>856</v>
      </c>
      <c r="E45" s="258" t="s">
        <v>901</v>
      </c>
      <c r="F45" s="1124"/>
    </row>
    <row r="46" spans="1:6" ht="20.25" customHeight="1" x14ac:dyDescent="0.2">
      <c r="E46" s="97"/>
      <c r="F46" s="97"/>
    </row>
    <row r="47" spans="1:6" ht="38.25" customHeight="1" x14ac:dyDescent="0.2">
      <c r="A47" s="98" t="s">
        <v>16</v>
      </c>
    </row>
    <row r="48" spans="1:6" ht="32.25" customHeight="1" x14ac:dyDescent="0.2">
      <c r="A48" s="1405" t="s">
        <v>17</v>
      </c>
      <c r="B48" s="944" t="s">
        <v>414</v>
      </c>
      <c r="C48" s="944"/>
      <c r="D48" s="1009" t="s">
        <v>863</v>
      </c>
      <c r="E48" s="1009"/>
      <c r="F48" s="1009"/>
    </row>
    <row r="49" spans="1:6" ht="133.5" customHeight="1" x14ac:dyDescent="0.2">
      <c r="A49" s="1405"/>
      <c r="B49" s="944" t="s">
        <v>854</v>
      </c>
      <c r="C49" s="944"/>
      <c r="D49" s="1009" t="s">
        <v>1025</v>
      </c>
      <c r="E49" s="1009"/>
      <c r="F49" s="1009"/>
    </row>
    <row r="50" spans="1:6" ht="68.25" customHeight="1" x14ac:dyDescent="0.2">
      <c r="A50" s="1405"/>
      <c r="B50" s="944" t="s">
        <v>685</v>
      </c>
      <c r="C50" s="944"/>
      <c r="D50" s="1009" t="s">
        <v>1005</v>
      </c>
      <c r="E50" s="1009"/>
      <c r="F50" s="1009"/>
    </row>
    <row r="51" spans="1:6" ht="41.25" customHeight="1" x14ac:dyDescent="0.2">
      <c r="A51" s="1405"/>
      <c r="B51" s="944" t="s">
        <v>861</v>
      </c>
      <c r="C51" s="944"/>
      <c r="D51" s="1009" t="s">
        <v>1067</v>
      </c>
      <c r="E51" s="1009"/>
      <c r="F51" s="1009"/>
    </row>
    <row r="53" spans="1:6" ht="48" customHeight="1" x14ac:dyDescent="0.2">
      <c r="A53" s="99" t="s">
        <v>29</v>
      </c>
      <c r="B53" s="1400" t="s">
        <v>854</v>
      </c>
      <c r="C53" s="1401"/>
      <c r="D53" s="911" t="s">
        <v>1026</v>
      </c>
      <c r="E53" s="912"/>
      <c r="F53" s="913"/>
    </row>
  </sheetData>
  <sheetProtection selectLockedCells="1" selectUnlockedCells="1"/>
  <mergeCells count="31">
    <mergeCell ref="D4:F4"/>
    <mergeCell ref="D5:F5"/>
    <mergeCell ref="C9:F9"/>
    <mergeCell ref="C10:F10"/>
    <mergeCell ref="C12:D12"/>
    <mergeCell ref="D53:F53"/>
    <mergeCell ref="B53:C53"/>
    <mergeCell ref="C13:D13"/>
    <mergeCell ref="A23:A24"/>
    <mergeCell ref="B49:C49"/>
    <mergeCell ref="D49:F49"/>
    <mergeCell ref="A26:A27"/>
    <mergeCell ref="B42:C43"/>
    <mergeCell ref="B44:C45"/>
    <mergeCell ref="A48:A51"/>
    <mergeCell ref="A39:A40"/>
    <mergeCell ref="A37:C37"/>
    <mergeCell ref="A28:A29"/>
    <mergeCell ref="B48:C48"/>
    <mergeCell ref="B38:C40"/>
    <mergeCell ref="F44:F45"/>
    <mergeCell ref="C14:D14"/>
    <mergeCell ref="C15:D15"/>
    <mergeCell ref="C17:F17"/>
    <mergeCell ref="B41:C41"/>
    <mergeCell ref="B51:C51"/>
    <mergeCell ref="D51:F51"/>
    <mergeCell ref="D48:F48"/>
    <mergeCell ref="B50:C50"/>
    <mergeCell ref="D50:F50"/>
    <mergeCell ref="F28:F29"/>
  </mergeCells>
  <pageMargins left="0.7" right="0.7" top="0.75" bottom="0.75" header="0.3" footer="0.3"/>
  <pageSetup paperSize="9" scale="81" firstPageNumber="0" fitToHeight="0" orientation="portrait" verticalDpi="3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rgb="FF00B050"/>
    <pageSetUpPr fitToPage="1"/>
  </sheetPr>
  <dimension ref="A2:G38"/>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7" style="66" customWidth="1"/>
    <col min="4" max="4" width="20" style="66" customWidth="1"/>
    <col min="5" max="5" width="15.85546875" style="66" customWidth="1"/>
    <col min="6" max="6" width="19.28515625" style="66" customWidth="1"/>
    <col min="7" max="7" width="10.85546875" style="66" customWidth="1"/>
    <col min="8"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05" t="s">
        <v>3</v>
      </c>
      <c r="E4" s="905"/>
      <c r="F4" s="905"/>
      <c r="G4" s="905"/>
    </row>
    <row r="5" spans="1:7" ht="13.5" thickBot="1" x14ac:dyDescent="0.25">
      <c r="A5" s="71" t="s">
        <v>0</v>
      </c>
      <c r="B5" s="69"/>
      <c r="C5" s="72">
        <v>12</v>
      </c>
      <c r="D5" s="906" t="s">
        <v>119</v>
      </c>
      <c r="E5" s="906"/>
      <c r="F5" s="906"/>
      <c r="G5" s="906"/>
    </row>
    <row r="6" spans="1:7" ht="13.5" thickBot="1" x14ac:dyDescent="0.25">
      <c r="A6" s="73" t="s">
        <v>650</v>
      </c>
      <c r="B6" s="69"/>
      <c r="C6" s="74" t="s">
        <v>135</v>
      </c>
      <c r="D6" s="105" t="s">
        <v>721</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80" t="s">
        <v>48</v>
      </c>
      <c r="D9" s="981"/>
      <c r="E9" s="981"/>
      <c r="F9" s="981"/>
      <c r="G9" s="982"/>
    </row>
    <row r="10" spans="1:7" ht="13.5" thickBot="1" x14ac:dyDescent="0.25">
      <c r="A10" s="73" t="s">
        <v>26</v>
      </c>
      <c r="B10" s="69"/>
      <c r="C10" s="909" t="s">
        <v>65</v>
      </c>
      <c r="D10" s="909"/>
      <c r="E10" s="909"/>
      <c r="F10" s="909"/>
      <c r="G10" s="909"/>
    </row>
    <row r="11" spans="1:7" ht="13.5" thickBot="1" x14ac:dyDescent="0.25">
      <c r="A11" s="78"/>
      <c r="B11" s="69"/>
      <c r="C11" s="69"/>
      <c r="D11" s="69"/>
      <c r="E11" s="69"/>
      <c r="F11" s="69"/>
    </row>
    <row r="12" spans="1:7" ht="13.5" thickBot="1" x14ac:dyDescent="0.25">
      <c r="A12" s="78"/>
      <c r="B12" s="69"/>
      <c r="C12" s="905" t="s">
        <v>28</v>
      </c>
      <c r="D12" s="905"/>
      <c r="E12" s="69"/>
      <c r="F12" s="69"/>
    </row>
    <row r="13" spans="1:7" ht="13.5" thickBot="1" x14ac:dyDescent="0.25">
      <c r="A13" s="81" t="s">
        <v>2</v>
      </c>
      <c r="B13" s="69"/>
      <c r="C13" s="899">
        <v>210</v>
      </c>
      <c r="D13" s="899"/>
      <c r="E13" s="69"/>
      <c r="F13" s="69"/>
    </row>
    <row r="14" spans="1:7" ht="13.5" thickBot="1" x14ac:dyDescent="0.25">
      <c r="A14" s="71" t="s">
        <v>20</v>
      </c>
      <c r="B14" s="69"/>
      <c r="C14" s="899">
        <v>333.18</v>
      </c>
      <c r="D14" s="899"/>
      <c r="E14" s="69"/>
      <c r="F14" s="69"/>
    </row>
    <row r="15" spans="1:7" ht="13.5" thickBot="1" x14ac:dyDescent="0.25">
      <c r="A15" s="73" t="s">
        <v>1</v>
      </c>
      <c r="B15" s="69"/>
      <c r="C15" s="899">
        <v>333.18</v>
      </c>
      <c r="D15" s="899"/>
      <c r="E15" s="69"/>
      <c r="F15" s="69"/>
    </row>
    <row r="16" spans="1:7" ht="13.5" thickBot="1" x14ac:dyDescent="0.25">
      <c r="A16" s="82"/>
      <c r="B16" s="69"/>
      <c r="C16" s="83"/>
      <c r="D16" s="83"/>
      <c r="E16" s="84"/>
      <c r="F16" s="84"/>
      <c r="G16" s="85"/>
    </row>
    <row r="17" spans="1:7" ht="13.5" thickBot="1" x14ac:dyDescent="0.25">
      <c r="A17" s="71" t="s">
        <v>18</v>
      </c>
      <c r="B17" s="84"/>
      <c r="C17" s="909" t="s">
        <v>1055</v>
      </c>
      <c r="D17" s="909"/>
      <c r="E17" s="909"/>
      <c r="F17" s="909"/>
      <c r="G17" s="909"/>
    </row>
    <row r="18" spans="1:7" ht="13.5" thickBot="1" x14ac:dyDescent="0.25">
      <c r="A18" s="73" t="s">
        <v>19</v>
      </c>
      <c r="B18" s="69"/>
      <c r="C18" s="79" t="s">
        <v>1073</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196">
        <v>640</v>
      </c>
      <c r="C23" s="88"/>
      <c r="D23" s="197" t="s">
        <v>66</v>
      </c>
      <c r="E23" s="130">
        <v>333180</v>
      </c>
      <c r="F23" s="130">
        <v>333180</v>
      </c>
    </row>
    <row r="24" spans="1:7" ht="13.5" thickBot="1" x14ac:dyDescent="0.25">
      <c r="A24" s="89" t="s">
        <v>11</v>
      </c>
      <c r="B24" s="90"/>
      <c r="C24" s="90"/>
      <c r="D24" s="90"/>
      <c r="E24" s="131">
        <f>E23</f>
        <v>333180</v>
      </c>
      <c r="F24" s="131">
        <f>F23</f>
        <v>333180</v>
      </c>
    </row>
    <row r="25" spans="1:7" ht="13.5" thickBot="1" x14ac:dyDescent="0.25">
      <c r="A25" s="89" t="s">
        <v>12</v>
      </c>
      <c r="B25" s="90">
        <v>0</v>
      </c>
      <c r="C25" s="90"/>
      <c r="D25" s="90"/>
      <c r="E25" s="132">
        <v>0</v>
      </c>
      <c r="F25" s="133">
        <v>0</v>
      </c>
    </row>
    <row r="26" spans="1:7" ht="13.5" thickBot="1" x14ac:dyDescent="0.25">
      <c r="A26" s="92" t="s">
        <v>13</v>
      </c>
      <c r="B26" s="90" t="s">
        <v>67</v>
      </c>
      <c r="C26" s="90" t="s">
        <v>67</v>
      </c>
      <c r="D26" s="90" t="s">
        <v>67</v>
      </c>
      <c r="E26" s="134">
        <f>E25+E24</f>
        <v>333180</v>
      </c>
      <c r="F26" s="134">
        <f>F25+F24</f>
        <v>333180</v>
      </c>
    </row>
    <row r="30" spans="1:7" ht="15.75" x14ac:dyDescent="0.25">
      <c r="A30" s="64" t="s">
        <v>14</v>
      </c>
      <c r="B30" s="65"/>
      <c r="C30" s="65"/>
      <c r="D30" s="65"/>
      <c r="E30" s="65"/>
      <c r="F30" s="65"/>
      <c r="G30" s="65"/>
    </row>
    <row r="31" spans="1:7" x14ac:dyDescent="0.2">
      <c r="A31" s="93"/>
    </row>
    <row r="32" spans="1:7" ht="22.5" x14ac:dyDescent="0.2">
      <c r="A32" s="949" t="s">
        <v>22</v>
      </c>
      <c r="B32" s="949"/>
      <c r="C32" s="949"/>
      <c r="D32" s="172" t="s">
        <v>15</v>
      </c>
      <c r="E32" s="747" t="s">
        <v>885</v>
      </c>
      <c r="F32" s="94" t="s">
        <v>972</v>
      </c>
    </row>
    <row r="33" spans="1:7" ht="36" customHeight="1" x14ac:dyDescent="0.2">
      <c r="A33" s="945" t="s">
        <v>138</v>
      </c>
      <c r="B33" s="945"/>
      <c r="C33" s="945"/>
      <c r="D33" s="108" t="s">
        <v>139</v>
      </c>
      <c r="E33" s="96" t="s">
        <v>949</v>
      </c>
      <c r="F33" s="96" t="s">
        <v>949</v>
      </c>
    </row>
    <row r="34" spans="1:7" x14ac:dyDescent="0.2">
      <c r="E34" s="97"/>
      <c r="F34" s="97"/>
      <c r="G34" s="97"/>
    </row>
    <row r="35" spans="1:7" x14ac:dyDescent="0.2">
      <c r="A35" s="98" t="s">
        <v>16</v>
      </c>
    </row>
    <row r="36" spans="1:7" ht="129.75" customHeight="1" x14ac:dyDescent="0.2">
      <c r="A36" s="99" t="s">
        <v>17</v>
      </c>
      <c r="B36" s="947" t="s">
        <v>1076</v>
      </c>
      <c r="C36" s="947"/>
      <c r="D36" s="947"/>
      <c r="E36" s="947"/>
      <c r="F36" s="947"/>
    </row>
    <row r="38" spans="1:7" ht="39" customHeight="1" x14ac:dyDescent="0.2">
      <c r="A38" s="99" t="s">
        <v>29</v>
      </c>
      <c r="B38" s="947"/>
      <c r="C38" s="947"/>
      <c r="D38" s="947"/>
      <c r="E38" s="947"/>
      <c r="F38" s="947"/>
    </row>
  </sheetData>
  <sheetProtection selectLockedCells="1" selectUnlockedCells="1"/>
  <mergeCells count="13">
    <mergeCell ref="C13:D13"/>
    <mergeCell ref="B36:F36"/>
    <mergeCell ref="B38:F38"/>
    <mergeCell ref="C14:D14"/>
    <mergeCell ref="C15:D15"/>
    <mergeCell ref="C17:G17"/>
    <mergeCell ref="A32:C32"/>
    <mergeCell ref="A33:C33"/>
    <mergeCell ref="D4:G4"/>
    <mergeCell ref="D5:G5"/>
    <mergeCell ref="C9:G9"/>
    <mergeCell ref="C10:G10"/>
    <mergeCell ref="C12:D12"/>
  </mergeCells>
  <pageMargins left="0.7" right="0.7" top="0.75" bottom="0.75" header="0.3" footer="0.3"/>
  <pageSetup paperSize="9" scale="78" firstPageNumber="0" fitToHeight="0" orientation="portrait" verticalDpi="3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rgb="FF00B050"/>
    <pageSetUpPr fitToPage="1"/>
  </sheetPr>
  <dimension ref="A2:F45"/>
  <sheetViews>
    <sheetView topLeftCell="A7"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905" t="s">
        <v>3</v>
      </c>
      <c r="E4" s="905"/>
      <c r="F4" s="905"/>
    </row>
    <row r="5" spans="1:6" ht="13.5" thickBot="1" x14ac:dyDescent="0.25">
      <c r="A5" s="71" t="s">
        <v>0</v>
      </c>
      <c r="B5" s="69"/>
      <c r="C5" s="72">
        <v>12</v>
      </c>
      <c r="D5" s="906" t="s">
        <v>119</v>
      </c>
      <c r="E5" s="906"/>
      <c r="F5" s="906"/>
    </row>
    <row r="6" spans="1:6" ht="13.5" thickBot="1" x14ac:dyDescent="0.25">
      <c r="A6" s="73" t="s">
        <v>650</v>
      </c>
      <c r="B6" s="69"/>
      <c r="C6" s="664" t="s">
        <v>727</v>
      </c>
      <c r="D6" s="907" t="s">
        <v>728</v>
      </c>
      <c r="E6" s="907"/>
      <c r="F6" s="907"/>
    </row>
    <row r="7" spans="1:6" ht="13.5" thickBot="1" x14ac:dyDescent="0.25">
      <c r="A7" s="73" t="s">
        <v>729</v>
      </c>
      <c r="B7" s="69"/>
      <c r="C7" s="665" t="s">
        <v>726</v>
      </c>
      <c r="D7" s="1416" t="s">
        <v>725</v>
      </c>
      <c r="E7" s="907"/>
      <c r="F7" s="907"/>
    </row>
    <row r="8" spans="1:6" ht="13.5" thickBot="1" x14ac:dyDescent="0.25">
      <c r="A8" s="78"/>
      <c r="B8" s="69"/>
      <c r="C8" s="69"/>
      <c r="D8" s="69"/>
      <c r="E8" s="69"/>
      <c r="F8" s="69"/>
    </row>
    <row r="9" spans="1:6" ht="13.5" thickBot="1" x14ac:dyDescent="0.25">
      <c r="A9" s="71" t="s">
        <v>21</v>
      </c>
      <c r="B9" s="69"/>
      <c r="C9" s="245" t="s">
        <v>730</v>
      </c>
      <c r="D9" s="246"/>
      <c r="E9" s="246"/>
      <c r="F9" s="247"/>
    </row>
    <row r="10" spans="1:6" ht="13.5" thickBot="1" x14ac:dyDescent="0.25">
      <c r="A10" s="73" t="s">
        <v>42</v>
      </c>
      <c r="B10" s="69"/>
      <c r="C10" s="1411" t="s">
        <v>48</v>
      </c>
      <c r="D10" s="981"/>
      <c r="E10" s="981"/>
      <c r="F10" s="1412"/>
    </row>
    <row r="11" spans="1:6" ht="30.75" customHeight="1" thickBot="1" x14ac:dyDescent="0.25">
      <c r="A11" s="666" t="s">
        <v>26</v>
      </c>
      <c r="B11" s="69"/>
      <c r="C11" s="1413" t="s">
        <v>731</v>
      </c>
      <c r="D11" s="1414"/>
      <c r="E11" s="1414"/>
      <c r="F11" s="1415"/>
    </row>
    <row r="12" spans="1:6" ht="13.5" thickBot="1" x14ac:dyDescent="0.25">
      <c r="A12" s="78"/>
      <c r="B12" s="69"/>
      <c r="C12" s="69"/>
      <c r="D12" s="69"/>
      <c r="E12" s="69"/>
      <c r="F12" s="69"/>
    </row>
    <row r="13" spans="1:6" ht="13.5" thickBot="1" x14ac:dyDescent="0.25">
      <c r="A13" s="78"/>
      <c r="B13" s="69"/>
      <c r="C13" s="905" t="s">
        <v>28</v>
      </c>
      <c r="D13" s="905"/>
      <c r="E13" s="69"/>
      <c r="F13" s="69"/>
    </row>
    <row r="14" spans="1:6" ht="13.5" thickBot="1" x14ac:dyDescent="0.25">
      <c r="A14" s="81" t="s">
        <v>2</v>
      </c>
      <c r="B14" s="69"/>
      <c r="C14" s="899">
        <v>59.28</v>
      </c>
      <c r="D14" s="899"/>
      <c r="E14" s="69"/>
      <c r="F14" s="69"/>
    </row>
    <row r="15" spans="1:6" ht="13.5" thickBot="1" x14ac:dyDescent="0.25">
      <c r="A15" s="71" t="s">
        <v>20</v>
      </c>
      <c r="B15" s="69"/>
      <c r="C15" s="899">
        <v>59.28</v>
      </c>
      <c r="D15" s="899"/>
      <c r="E15" s="69"/>
      <c r="F15" s="69"/>
    </row>
    <row r="16" spans="1:6" ht="13.5" thickBot="1" x14ac:dyDescent="0.25">
      <c r="A16" s="73" t="s">
        <v>1</v>
      </c>
      <c r="B16" s="69"/>
      <c r="C16" s="899">
        <v>23.937000000000001</v>
      </c>
      <c r="D16" s="899"/>
      <c r="E16" s="69"/>
      <c r="F16" s="69"/>
    </row>
    <row r="17" spans="1:6" ht="13.5" thickBot="1" x14ac:dyDescent="0.25">
      <c r="A17" s="82"/>
      <c r="B17" s="69"/>
      <c r="C17" s="83"/>
      <c r="D17" s="83"/>
      <c r="E17" s="84"/>
      <c r="F17" s="84"/>
    </row>
    <row r="18" spans="1:6" ht="13.5" thickBot="1" x14ac:dyDescent="0.25">
      <c r="A18" s="71" t="s">
        <v>18</v>
      </c>
      <c r="B18" s="84"/>
      <c r="C18" s="1394" t="s">
        <v>1087</v>
      </c>
      <c r="D18" s="1395"/>
      <c r="E18" s="1395"/>
      <c r="F18" s="1396"/>
    </row>
    <row r="19" spans="1:6" ht="13.5" thickBot="1" x14ac:dyDescent="0.25">
      <c r="A19" s="73" t="s">
        <v>19</v>
      </c>
      <c r="B19" s="69"/>
      <c r="C19" s="405" t="s">
        <v>1084</v>
      </c>
      <c r="D19" s="406"/>
      <c r="E19" s="406"/>
      <c r="F19" s="407"/>
    </row>
    <row r="20" spans="1:6" x14ac:dyDescent="0.2">
      <c r="B20" s="69"/>
    </row>
    <row r="21" spans="1:6" ht="15.75" x14ac:dyDescent="0.25">
      <c r="A21" s="64" t="s">
        <v>5</v>
      </c>
      <c r="B21" s="64"/>
      <c r="C21" s="65"/>
      <c r="D21" s="65"/>
      <c r="E21" s="65"/>
      <c r="F21" s="65"/>
    </row>
    <row r="22" spans="1:6" ht="15.75" x14ac:dyDescent="0.25">
      <c r="A22" s="67"/>
      <c r="C22" s="85"/>
      <c r="D22" s="85"/>
      <c r="E22" s="85"/>
      <c r="F22" s="85"/>
    </row>
    <row r="23" spans="1:6" x14ac:dyDescent="0.2">
      <c r="A23" s="86" t="s">
        <v>23</v>
      </c>
      <c r="B23" s="87" t="s">
        <v>6</v>
      </c>
      <c r="C23" s="87" t="s">
        <v>7</v>
      </c>
      <c r="D23" s="87" t="s">
        <v>8</v>
      </c>
      <c r="E23" s="87" t="s">
        <v>9</v>
      </c>
      <c r="F23" s="87" t="s">
        <v>10</v>
      </c>
    </row>
    <row r="24" spans="1:6" x14ac:dyDescent="0.2">
      <c r="A24" s="142"/>
      <c r="B24" s="199">
        <v>610</v>
      </c>
      <c r="C24" s="87"/>
      <c r="D24" s="200" t="s">
        <v>54</v>
      </c>
      <c r="E24" s="201">
        <v>42030</v>
      </c>
      <c r="F24" s="201">
        <v>14943.36</v>
      </c>
    </row>
    <row r="25" spans="1:6" x14ac:dyDescent="0.2">
      <c r="A25" s="142"/>
      <c r="B25" s="199">
        <v>620</v>
      </c>
      <c r="C25" s="87"/>
      <c r="D25" s="200" t="s">
        <v>57</v>
      </c>
      <c r="E25" s="201">
        <v>14700</v>
      </c>
      <c r="F25" s="201">
        <v>4908.04</v>
      </c>
    </row>
    <row r="26" spans="1:6" x14ac:dyDescent="0.2">
      <c r="A26" s="142"/>
      <c r="B26" s="199">
        <v>630</v>
      </c>
      <c r="C26" s="87"/>
      <c r="D26" s="200" t="s">
        <v>55</v>
      </c>
      <c r="E26" s="201">
        <v>2450</v>
      </c>
      <c r="F26" s="201">
        <v>4086.02</v>
      </c>
    </row>
    <row r="27" spans="1:6" ht="13.5" thickBot="1" x14ac:dyDescent="0.25">
      <c r="A27" s="88"/>
      <c r="B27" s="196">
        <v>640</v>
      </c>
      <c r="C27" s="88"/>
      <c r="D27" s="202" t="s">
        <v>66</v>
      </c>
      <c r="E27" s="203">
        <v>100</v>
      </c>
      <c r="F27" s="203">
        <v>0</v>
      </c>
    </row>
    <row r="28" spans="1:6" ht="13.5" thickBot="1" x14ac:dyDescent="0.25">
      <c r="A28" s="89" t="s">
        <v>11</v>
      </c>
      <c r="B28" s="90"/>
      <c r="C28" s="90"/>
      <c r="D28" s="90"/>
      <c r="E28" s="131">
        <f>SUM(E24:E27)</f>
        <v>59280</v>
      </c>
      <c r="F28" s="131">
        <f>SUM(F24:F27)</f>
        <v>23937.420000000002</v>
      </c>
    </row>
    <row r="29" spans="1:6" ht="13.5" thickBot="1" x14ac:dyDescent="0.25">
      <c r="A29" s="89" t="s">
        <v>12</v>
      </c>
      <c r="B29" s="90">
        <v>0</v>
      </c>
      <c r="C29" s="90"/>
      <c r="D29" s="90"/>
      <c r="E29" s="132">
        <v>0</v>
      </c>
      <c r="F29" s="133">
        <v>0</v>
      </c>
    </row>
    <row r="30" spans="1:6" ht="13.5" thickBot="1" x14ac:dyDescent="0.25">
      <c r="A30" s="92" t="s">
        <v>13</v>
      </c>
      <c r="B30" s="90" t="s">
        <v>67</v>
      </c>
      <c r="C30" s="90" t="s">
        <v>67</v>
      </c>
      <c r="D30" s="90" t="s">
        <v>67</v>
      </c>
      <c r="E30" s="134">
        <f>SUM(E28:E29)</f>
        <v>59280</v>
      </c>
      <c r="F30" s="134">
        <f>SUM(F28:F29)</f>
        <v>23937.420000000002</v>
      </c>
    </row>
    <row r="34" spans="1:6" ht="15.75" x14ac:dyDescent="0.25">
      <c r="A34" s="64" t="s">
        <v>14</v>
      </c>
      <c r="B34" s="65"/>
      <c r="C34" s="65"/>
      <c r="D34" s="65"/>
      <c r="E34" s="65"/>
      <c r="F34" s="65"/>
    </row>
    <row r="35" spans="1:6" x14ac:dyDescent="0.2">
      <c r="A35" s="93"/>
    </row>
    <row r="36" spans="1:6" ht="22.5" x14ac:dyDescent="0.2">
      <c r="A36" s="961" t="s">
        <v>22</v>
      </c>
      <c r="B36" s="961"/>
      <c r="C36" s="961"/>
      <c r="D36" s="219" t="s">
        <v>15</v>
      </c>
      <c r="E36" s="667" t="s">
        <v>885</v>
      </c>
      <c r="F36" s="220" t="s">
        <v>972</v>
      </c>
    </row>
    <row r="37" spans="1:6" ht="33.75" customHeight="1" x14ac:dyDescent="0.2">
      <c r="A37" s="944" t="s">
        <v>140</v>
      </c>
      <c r="B37" s="944"/>
      <c r="C37" s="944"/>
      <c r="D37" s="412" t="s">
        <v>141</v>
      </c>
      <c r="E37" s="205">
        <v>1</v>
      </c>
      <c r="F37" s="204">
        <v>1</v>
      </c>
    </row>
    <row r="38" spans="1:6" ht="36" customHeight="1" x14ac:dyDescent="0.2">
      <c r="A38" s="944"/>
      <c r="B38" s="944"/>
      <c r="C38" s="944"/>
      <c r="D38" s="189" t="s">
        <v>142</v>
      </c>
      <c r="E38" s="205">
        <v>300</v>
      </c>
      <c r="F38" s="205">
        <v>324</v>
      </c>
    </row>
    <row r="39" spans="1:6" ht="59.25" customHeight="1" x14ac:dyDescent="0.2">
      <c r="A39" s="944"/>
      <c r="B39" s="944"/>
      <c r="C39" s="944"/>
      <c r="D39" s="189" t="s">
        <v>143</v>
      </c>
      <c r="E39" s="205">
        <v>300</v>
      </c>
      <c r="F39" s="205">
        <v>324</v>
      </c>
    </row>
    <row r="40" spans="1:6" x14ac:dyDescent="0.2">
      <c r="A40" s="944"/>
      <c r="B40" s="944"/>
      <c r="C40" s="944"/>
      <c r="D40" s="189" t="s">
        <v>491</v>
      </c>
      <c r="E40" s="171">
        <v>3</v>
      </c>
      <c r="F40" s="171">
        <v>4</v>
      </c>
    </row>
    <row r="41" spans="1:6" x14ac:dyDescent="0.2">
      <c r="E41" s="97"/>
      <c r="F41" s="97"/>
    </row>
    <row r="42" spans="1:6" x14ac:dyDescent="0.2">
      <c r="A42" s="98" t="s">
        <v>16</v>
      </c>
    </row>
    <row r="43" spans="1:6" ht="111" customHeight="1" x14ac:dyDescent="0.2">
      <c r="A43" s="99" t="s">
        <v>17</v>
      </c>
      <c r="B43" s="947" t="s">
        <v>1124</v>
      </c>
      <c r="C43" s="947"/>
      <c r="D43" s="947"/>
      <c r="E43" s="947"/>
      <c r="F43" s="947"/>
    </row>
    <row r="45" spans="1:6" ht="24" x14ac:dyDescent="0.2">
      <c r="A45" s="99" t="s">
        <v>29</v>
      </c>
      <c r="B45" s="947" t="s">
        <v>1127</v>
      </c>
      <c r="C45" s="947"/>
      <c r="D45" s="947"/>
      <c r="E45" s="947"/>
      <c r="F45" s="947"/>
    </row>
  </sheetData>
  <sheetProtection selectLockedCells="1" selectUnlockedCells="1"/>
  <mergeCells count="15">
    <mergeCell ref="C13:D13"/>
    <mergeCell ref="B43:F43"/>
    <mergeCell ref="B45:F45"/>
    <mergeCell ref="D7:F7"/>
    <mergeCell ref="C14:D14"/>
    <mergeCell ref="C15:D15"/>
    <mergeCell ref="C16:D16"/>
    <mergeCell ref="C18:F18"/>
    <mergeCell ref="A36:C36"/>
    <mergeCell ref="A37:C40"/>
    <mergeCell ref="D4:F4"/>
    <mergeCell ref="D5:F5"/>
    <mergeCell ref="D6:F6"/>
    <mergeCell ref="C10:F10"/>
    <mergeCell ref="C11:F11"/>
  </mergeCells>
  <pageMargins left="0.7" right="0.7" top="0.75" bottom="0.75" header="0.3" footer="0.3"/>
  <pageSetup paperSize="9" scale="83" firstPageNumber="0" fitToHeight="0" orientation="portrait" verticalDpi="3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rgb="FF00B050"/>
    <pageSetUpPr fitToPage="1"/>
  </sheetPr>
  <dimension ref="A2:F44"/>
  <sheetViews>
    <sheetView topLeftCell="A16"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905" t="s">
        <v>3</v>
      </c>
      <c r="E4" s="905"/>
      <c r="F4" s="905"/>
    </row>
    <row r="5" spans="1:6" ht="13.5" thickBot="1" x14ac:dyDescent="0.25">
      <c r="A5" s="71" t="s">
        <v>0</v>
      </c>
      <c r="B5" s="69"/>
      <c r="C5" s="72">
        <v>12</v>
      </c>
      <c r="D5" s="906" t="s">
        <v>119</v>
      </c>
      <c r="E5" s="906"/>
      <c r="F5" s="906"/>
    </row>
    <row r="6" spans="1:6" ht="13.5" thickBot="1" x14ac:dyDescent="0.25">
      <c r="A6" s="73" t="s">
        <v>650</v>
      </c>
      <c r="B6" s="69"/>
      <c r="C6" s="74" t="s">
        <v>727</v>
      </c>
      <c r="D6" s="907" t="s">
        <v>493</v>
      </c>
      <c r="E6" s="907"/>
      <c r="F6" s="907"/>
    </row>
    <row r="7" spans="1:6" ht="13.5" thickBot="1" x14ac:dyDescent="0.25">
      <c r="A7" s="663" t="s">
        <v>27</v>
      </c>
      <c r="B7" s="69"/>
      <c r="C7" s="74" t="s">
        <v>732</v>
      </c>
      <c r="D7" s="907" t="s">
        <v>733</v>
      </c>
      <c r="E7" s="907"/>
      <c r="F7" s="907"/>
    </row>
    <row r="8" spans="1:6" ht="13.5" thickBot="1" x14ac:dyDescent="0.25">
      <c r="A8" s="78"/>
      <c r="B8" s="69"/>
      <c r="C8" s="69"/>
      <c r="D8" s="69"/>
      <c r="E8" s="69"/>
      <c r="F8" s="69"/>
    </row>
    <row r="9" spans="1:6" ht="13.5" thickBot="1" x14ac:dyDescent="0.25">
      <c r="A9" s="71" t="s">
        <v>21</v>
      </c>
      <c r="B9" s="69"/>
      <c r="C9" s="245" t="s">
        <v>64</v>
      </c>
      <c r="D9" s="246"/>
      <c r="E9" s="246"/>
      <c r="F9" s="247"/>
    </row>
    <row r="10" spans="1:6" ht="13.5" thickBot="1" x14ac:dyDescent="0.25">
      <c r="A10" s="73" t="s">
        <v>42</v>
      </c>
      <c r="B10" s="69"/>
      <c r="C10" s="1411" t="s">
        <v>48</v>
      </c>
      <c r="D10" s="981"/>
      <c r="E10" s="981"/>
      <c r="F10" s="1412"/>
    </row>
    <row r="11" spans="1:6" ht="13.5" thickBot="1" x14ac:dyDescent="0.25">
      <c r="A11" s="73" t="s">
        <v>26</v>
      </c>
      <c r="B11" s="69"/>
      <c r="C11" s="900" t="s">
        <v>65</v>
      </c>
      <c r="D11" s="901"/>
      <c r="E11" s="901"/>
      <c r="F11" s="902"/>
    </row>
    <row r="12" spans="1:6" ht="13.5" thickBot="1" x14ac:dyDescent="0.25">
      <c r="A12" s="78"/>
      <c r="B12" s="69"/>
      <c r="C12" s="69"/>
      <c r="D12" s="69"/>
      <c r="E12" s="69"/>
      <c r="F12" s="69"/>
    </row>
    <row r="13" spans="1:6" ht="13.5" thickBot="1" x14ac:dyDescent="0.25">
      <c r="A13" s="78"/>
      <c r="B13" s="69"/>
      <c r="C13" s="905" t="s">
        <v>28</v>
      </c>
      <c r="D13" s="905"/>
      <c r="E13" s="69"/>
      <c r="F13" s="69"/>
    </row>
    <row r="14" spans="1:6" ht="13.5" thickBot="1" x14ac:dyDescent="0.25">
      <c r="A14" s="81" t="s">
        <v>2</v>
      </c>
      <c r="B14" s="69"/>
      <c r="C14" s="899">
        <v>45.38</v>
      </c>
      <c r="D14" s="899"/>
      <c r="E14" s="69"/>
      <c r="F14" s="69"/>
    </row>
    <row r="15" spans="1:6" ht="13.5" thickBot="1" x14ac:dyDescent="0.25">
      <c r="A15" s="71" t="s">
        <v>20</v>
      </c>
      <c r="B15" s="69"/>
      <c r="C15" s="899">
        <v>45.38</v>
      </c>
      <c r="D15" s="899"/>
      <c r="E15" s="69"/>
      <c r="F15" s="69"/>
    </row>
    <row r="16" spans="1:6" ht="13.5" thickBot="1" x14ac:dyDescent="0.25">
      <c r="A16" s="73" t="s">
        <v>1</v>
      </c>
      <c r="B16" s="69"/>
      <c r="C16" s="899">
        <v>37.15</v>
      </c>
      <c r="D16" s="899"/>
      <c r="E16" s="69"/>
      <c r="F16" s="69"/>
    </row>
    <row r="17" spans="1:6" ht="13.5" thickBot="1" x14ac:dyDescent="0.25">
      <c r="A17" s="82"/>
      <c r="B17" s="69"/>
      <c r="C17" s="83"/>
      <c r="D17" s="83"/>
      <c r="E17" s="84"/>
      <c r="F17" s="84"/>
    </row>
    <row r="18" spans="1:6" ht="13.5" thickBot="1" x14ac:dyDescent="0.25">
      <c r="A18" s="71" t="s">
        <v>18</v>
      </c>
      <c r="B18" s="84"/>
      <c r="C18" s="1394" t="s">
        <v>913</v>
      </c>
      <c r="D18" s="1395"/>
      <c r="E18" s="1395"/>
      <c r="F18" s="1396"/>
    </row>
    <row r="19" spans="1:6" ht="13.5" thickBot="1" x14ac:dyDescent="0.25">
      <c r="A19" s="73" t="s">
        <v>19</v>
      </c>
      <c r="B19" s="69"/>
      <c r="C19" s="405" t="s">
        <v>879</v>
      </c>
      <c r="D19" s="406"/>
      <c r="E19" s="406"/>
      <c r="F19" s="407"/>
    </row>
    <row r="20" spans="1:6" x14ac:dyDescent="0.2">
      <c r="B20" s="69"/>
    </row>
    <row r="21" spans="1:6" ht="15.75" x14ac:dyDescent="0.25">
      <c r="A21" s="64" t="s">
        <v>5</v>
      </c>
      <c r="B21" s="64"/>
      <c r="C21" s="65"/>
      <c r="D21" s="65"/>
      <c r="E21" s="65"/>
      <c r="F21" s="65"/>
    </row>
    <row r="22" spans="1:6" ht="15.75" x14ac:dyDescent="0.25">
      <c r="A22" s="67"/>
      <c r="C22" s="85"/>
      <c r="D22" s="85"/>
      <c r="E22" s="85"/>
      <c r="F22" s="85"/>
    </row>
    <row r="23" spans="1:6" x14ac:dyDescent="0.2">
      <c r="A23" s="86" t="s">
        <v>23</v>
      </c>
      <c r="B23" s="87" t="s">
        <v>6</v>
      </c>
      <c r="C23" s="87" t="s">
        <v>7</v>
      </c>
      <c r="D23" s="87" t="s">
        <v>8</v>
      </c>
      <c r="E23" s="87" t="s">
        <v>9</v>
      </c>
      <c r="F23" s="87" t="s">
        <v>10</v>
      </c>
    </row>
    <row r="24" spans="1:6" x14ac:dyDescent="0.2">
      <c r="A24" s="142"/>
      <c r="B24" s="199">
        <v>610</v>
      </c>
      <c r="C24" s="87"/>
      <c r="D24" s="200" t="s">
        <v>54</v>
      </c>
      <c r="E24" s="201">
        <v>30800</v>
      </c>
      <c r="F24" s="201">
        <v>24790.400000000001</v>
      </c>
    </row>
    <row r="25" spans="1:6" x14ac:dyDescent="0.2">
      <c r="A25" s="142"/>
      <c r="B25" s="199">
        <v>620</v>
      </c>
      <c r="C25" s="87"/>
      <c r="D25" s="200" t="s">
        <v>57</v>
      </c>
      <c r="E25" s="201">
        <v>10770</v>
      </c>
      <c r="F25" s="201">
        <v>8445.08</v>
      </c>
    </row>
    <row r="26" spans="1:6" x14ac:dyDescent="0.2">
      <c r="A26" s="142"/>
      <c r="B26" s="199">
        <v>630</v>
      </c>
      <c r="C26" s="87"/>
      <c r="D26" s="200" t="s">
        <v>55</v>
      </c>
      <c r="E26" s="201">
        <v>3710</v>
      </c>
      <c r="F26" s="201">
        <v>3497.14</v>
      </c>
    </row>
    <row r="27" spans="1:6" ht="13.5" thickBot="1" x14ac:dyDescent="0.25">
      <c r="A27" s="88"/>
      <c r="B27" s="196">
        <v>640</v>
      </c>
      <c r="C27" s="88"/>
      <c r="D27" s="202" t="s">
        <v>66</v>
      </c>
      <c r="E27" s="203">
        <v>100</v>
      </c>
      <c r="F27" s="203">
        <v>417.6</v>
      </c>
    </row>
    <row r="28" spans="1:6" ht="13.5" thickBot="1" x14ac:dyDescent="0.25">
      <c r="A28" s="89" t="s">
        <v>11</v>
      </c>
      <c r="B28" s="90"/>
      <c r="C28" s="90"/>
      <c r="D28" s="90"/>
      <c r="E28" s="131">
        <f>SUM(E24:E27)</f>
        <v>45380</v>
      </c>
      <c r="F28" s="131">
        <f>SUM(F24:F27)</f>
        <v>37150.22</v>
      </c>
    </row>
    <row r="29" spans="1:6" ht="13.5" thickBot="1" x14ac:dyDescent="0.25">
      <c r="A29" s="89" t="s">
        <v>12</v>
      </c>
      <c r="B29" s="90">
        <v>0</v>
      </c>
      <c r="C29" s="90"/>
      <c r="D29" s="90"/>
      <c r="E29" s="132">
        <v>0</v>
      </c>
      <c r="F29" s="133">
        <v>0</v>
      </c>
    </row>
    <row r="30" spans="1:6" ht="13.5" thickBot="1" x14ac:dyDescent="0.25">
      <c r="A30" s="92" t="s">
        <v>13</v>
      </c>
      <c r="B30" s="90" t="s">
        <v>67</v>
      </c>
      <c r="C30" s="90" t="s">
        <v>67</v>
      </c>
      <c r="D30" s="90" t="s">
        <v>67</v>
      </c>
      <c r="E30" s="134">
        <f>SUM(E28:E29)</f>
        <v>45380</v>
      </c>
      <c r="F30" s="134">
        <f>SUM(F28:F29)</f>
        <v>37150.22</v>
      </c>
    </row>
    <row r="34" spans="1:6" ht="15.75" x14ac:dyDescent="0.25">
      <c r="A34" s="64" t="s">
        <v>14</v>
      </c>
      <c r="B34" s="65"/>
      <c r="C34" s="65"/>
      <c r="D34" s="65"/>
      <c r="E34" s="65"/>
      <c r="F34" s="65"/>
    </row>
    <row r="35" spans="1:6" x14ac:dyDescent="0.2">
      <c r="A35" s="93"/>
    </row>
    <row r="36" spans="1:6" ht="22.5" x14ac:dyDescent="0.2">
      <c r="A36" s="961" t="s">
        <v>22</v>
      </c>
      <c r="B36" s="961"/>
      <c r="C36" s="961"/>
      <c r="D36" s="219" t="s">
        <v>15</v>
      </c>
      <c r="E36" s="667" t="s">
        <v>885</v>
      </c>
      <c r="F36" s="220" t="s">
        <v>972</v>
      </c>
    </row>
    <row r="37" spans="1:6" ht="33.75" customHeight="1" x14ac:dyDescent="0.2">
      <c r="A37" s="944" t="s">
        <v>140</v>
      </c>
      <c r="B37" s="944"/>
      <c r="C37" s="944"/>
      <c r="D37" s="412" t="s">
        <v>141</v>
      </c>
      <c r="E37" s="205">
        <v>1</v>
      </c>
      <c r="F37" s="204">
        <v>1</v>
      </c>
    </row>
    <row r="38" spans="1:6" ht="33.75" customHeight="1" x14ac:dyDescent="0.2">
      <c r="A38" s="944"/>
      <c r="B38" s="944"/>
      <c r="C38" s="944"/>
      <c r="D38" s="189" t="s">
        <v>143</v>
      </c>
      <c r="E38" s="205">
        <v>300</v>
      </c>
      <c r="F38" s="204">
        <v>376</v>
      </c>
    </row>
    <row r="39" spans="1:6" ht="22.35" customHeight="1" x14ac:dyDescent="0.2">
      <c r="A39" s="944"/>
      <c r="B39" s="944"/>
      <c r="C39" s="944"/>
      <c r="D39" s="189" t="s">
        <v>492</v>
      </c>
      <c r="E39" s="171">
        <v>3</v>
      </c>
      <c r="F39" s="171">
        <v>3</v>
      </c>
    </row>
    <row r="40" spans="1:6" x14ac:dyDescent="0.2">
      <c r="E40" s="97"/>
      <c r="F40" s="97"/>
    </row>
    <row r="41" spans="1:6" x14ac:dyDescent="0.2">
      <c r="A41" s="98" t="s">
        <v>16</v>
      </c>
    </row>
    <row r="42" spans="1:6" ht="225.75" customHeight="1" x14ac:dyDescent="0.2">
      <c r="A42" s="99" t="s">
        <v>17</v>
      </c>
      <c r="B42" s="947" t="s">
        <v>1125</v>
      </c>
      <c r="C42" s="947"/>
      <c r="D42" s="947"/>
      <c r="E42" s="947"/>
      <c r="F42" s="947"/>
    </row>
    <row r="44" spans="1:6" ht="50.25" customHeight="1" x14ac:dyDescent="0.2">
      <c r="A44" s="99" t="s">
        <v>29</v>
      </c>
      <c r="B44" s="947" t="s">
        <v>1126</v>
      </c>
      <c r="C44" s="947"/>
      <c r="D44" s="947"/>
      <c r="E44" s="947"/>
      <c r="F44" s="947"/>
    </row>
  </sheetData>
  <sheetProtection selectLockedCells="1" selectUnlockedCells="1"/>
  <mergeCells count="15">
    <mergeCell ref="C13:D13"/>
    <mergeCell ref="D7:F7"/>
    <mergeCell ref="B42:F42"/>
    <mergeCell ref="B44:F44"/>
    <mergeCell ref="C14:D14"/>
    <mergeCell ref="C15:D15"/>
    <mergeCell ref="C16:D16"/>
    <mergeCell ref="C18:F18"/>
    <mergeCell ref="A36:C36"/>
    <mergeCell ref="A37:C39"/>
    <mergeCell ref="D4:F4"/>
    <mergeCell ref="D5:F5"/>
    <mergeCell ref="D6:F6"/>
    <mergeCell ref="C10:F10"/>
    <mergeCell ref="C11:F11"/>
  </mergeCells>
  <pageMargins left="0.7" right="0.7" top="0.75" bottom="0.75" header="0.3" footer="0.3"/>
  <pageSetup paperSize="9" scale="83" firstPageNumber="0" fitToHeight="0" orientation="portrait"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pageSetUpPr fitToPage="1"/>
  </sheetPr>
  <dimension ref="A1:H39"/>
  <sheetViews>
    <sheetView showGridLines="0" topLeftCell="A28"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650</v>
      </c>
      <c r="B5" s="3"/>
      <c r="C5" s="42" t="s">
        <v>206</v>
      </c>
      <c r="D5" s="36" t="s">
        <v>144</v>
      </c>
      <c r="E5" s="37"/>
      <c r="F5" s="38"/>
    </row>
    <row r="6" spans="1:8" ht="13.5" thickBot="1" x14ac:dyDescent="0.25">
      <c r="A6" s="4"/>
      <c r="B6" s="3"/>
      <c r="C6" s="3"/>
      <c r="D6" s="3"/>
      <c r="E6" s="3"/>
      <c r="F6" s="3"/>
    </row>
    <row r="7" spans="1:8" ht="13.5" thickBot="1" x14ac:dyDescent="0.25">
      <c r="A7" s="15" t="s">
        <v>21</v>
      </c>
      <c r="B7" s="3"/>
      <c r="C7" s="9" t="s">
        <v>145</v>
      </c>
      <c r="D7" s="8"/>
      <c r="E7" s="8"/>
      <c r="F7" s="53"/>
    </row>
    <row r="8" spans="1:8" ht="13.5" thickBot="1" x14ac:dyDescent="0.25">
      <c r="A8" s="16" t="s">
        <v>42</v>
      </c>
      <c r="B8" s="3"/>
      <c r="C8" s="791" t="s">
        <v>48</v>
      </c>
      <c r="D8" s="792"/>
      <c r="E8" s="792"/>
      <c r="F8" s="793"/>
    </row>
    <row r="9" spans="1:8" ht="13.5" thickBot="1" x14ac:dyDescent="0.25">
      <c r="A9" s="16" t="s">
        <v>26</v>
      </c>
      <c r="B9" s="3"/>
      <c r="C9" s="791" t="s">
        <v>875</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35.805</v>
      </c>
      <c r="D12" s="797"/>
      <c r="E12" s="3"/>
      <c r="F12" s="3"/>
    </row>
    <row r="13" spans="1:8" ht="13.5" thickBot="1" x14ac:dyDescent="0.25">
      <c r="A13" s="15" t="s">
        <v>20</v>
      </c>
      <c r="B13" s="3"/>
      <c r="C13" s="796">
        <v>35.805</v>
      </c>
      <c r="D13" s="797"/>
      <c r="E13" s="3"/>
      <c r="F13" s="3"/>
    </row>
    <row r="14" spans="1:8" ht="13.5" thickBot="1" x14ac:dyDescent="0.25">
      <c r="A14" s="16" t="s">
        <v>1</v>
      </c>
      <c r="B14" s="3"/>
      <c r="C14" s="796">
        <v>18.372</v>
      </c>
      <c r="D14" s="797"/>
      <c r="E14" s="3"/>
      <c r="F14" s="3"/>
    </row>
    <row r="15" spans="1:8" ht="3" customHeight="1" thickBot="1" x14ac:dyDescent="0.25">
      <c r="A15" s="10"/>
      <c r="B15" s="3"/>
      <c r="C15" s="12"/>
      <c r="D15" s="12"/>
      <c r="E15" s="11"/>
      <c r="F15" s="11"/>
    </row>
    <row r="16" spans="1:8" ht="13.5" thickBot="1" x14ac:dyDescent="0.25">
      <c r="A16" s="15" t="s">
        <v>18</v>
      </c>
      <c r="B16" s="11"/>
      <c r="C16" s="791" t="s">
        <v>1080</v>
      </c>
      <c r="D16" s="792"/>
      <c r="E16" s="792"/>
      <c r="F16" s="793"/>
    </row>
    <row r="17" spans="1:8" ht="13.5" thickBot="1" x14ac:dyDescent="0.25">
      <c r="A17" s="16" t="s">
        <v>19</v>
      </c>
      <c r="B17" s="3"/>
      <c r="C17" s="791" t="s">
        <v>1081</v>
      </c>
      <c r="D17" s="792"/>
      <c r="E17" s="792"/>
      <c r="F17" s="793"/>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25405</v>
      </c>
      <c r="F22" s="55">
        <v>26907.14</v>
      </c>
    </row>
    <row r="23" spans="1:8" x14ac:dyDescent="0.2">
      <c r="A23" s="30"/>
      <c r="B23" s="62">
        <v>620</v>
      </c>
      <c r="C23" s="22"/>
      <c r="D23" s="22" t="s">
        <v>57</v>
      </c>
      <c r="E23" s="55">
        <v>9400</v>
      </c>
      <c r="F23" s="55">
        <v>9425.6299999999992</v>
      </c>
    </row>
    <row r="24" spans="1:8" x14ac:dyDescent="0.2">
      <c r="A24" s="30"/>
      <c r="B24" s="62">
        <v>630</v>
      </c>
      <c r="C24" s="22"/>
      <c r="D24" s="22" t="s">
        <v>55</v>
      </c>
      <c r="E24" s="55">
        <v>1000</v>
      </c>
      <c r="F24" s="55">
        <v>836.05</v>
      </c>
    </row>
    <row r="25" spans="1:8" ht="13.5" thickBot="1" x14ac:dyDescent="0.25">
      <c r="A25" s="22"/>
      <c r="B25" s="62">
        <v>640</v>
      </c>
      <c r="C25" s="32"/>
      <c r="D25" s="22" t="s">
        <v>56</v>
      </c>
      <c r="E25" s="55">
        <v>0</v>
      </c>
      <c r="F25" s="55">
        <v>0</v>
      </c>
    </row>
    <row r="26" spans="1:8" ht="13.5" thickBot="1" x14ac:dyDescent="0.25">
      <c r="A26" s="23" t="s">
        <v>11</v>
      </c>
      <c r="B26" s="24"/>
      <c r="C26" s="24"/>
      <c r="D26" s="24"/>
      <c r="E26" s="61">
        <f>SUM(E22:E25)</f>
        <v>35805</v>
      </c>
      <c r="F26" s="61">
        <f>SUM(F22:F25)</f>
        <v>37168.82</v>
      </c>
    </row>
    <row r="27" spans="1:8" ht="13.5" thickBot="1" x14ac:dyDescent="0.25">
      <c r="A27" s="33" t="s">
        <v>12</v>
      </c>
      <c r="B27" s="31"/>
      <c r="C27" s="31"/>
      <c r="D27" s="31"/>
      <c r="E27" s="56"/>
      <c r="F27" s="57"/>
    </row>
    <row r="28" spans="1:8" ht="13.5" thickBot="1" x14ac:dyDescent="0.25">
      <c r="A28" s="26" t="s">
        <v>13</v>
      </c>
      <c r="B28" s="24"/>
      <c r="C28" s="24"/>
      <c r="D28" s="24"/>
      <c r="E28" s="58">
        <f>E26</f>
        <v>35805</v>
      </c>
      <c r="F28" s="58">
        <f>F26</f>
        <v>37168.82</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08" t="s">
        <v>22</v>
      </c>
      <c r="B33" s="809"/>
      <c r="C33" s="810"/>
      <c r="D33" s="174" t="s">
        <v>15</v>
      </c>
      <c r="E33" s="175" t="s">
        <v>878</v>
      </c>
      <c r="F33" s="29" t="s">
        <v>972</v>
      </c>
    </row>
    <row r="34" spans="1:8" ht="68.25" customHeight="1" x14ac:dyDescent="0.2">
      <c r="A34" s="807" t="s">
        <v>146</v>
      </c>
      <c r="B34" s="807"/>
      <c r="C34" s="807"/>
      <c r="D34" s="45" t="s">
        <v>148</v>
      </c>
      <c r="E34" s="44">
        <v>20</v>
      </c>
      <c r="F34" s="44">
        <v>20</v>
      </c>
    </row>
    <row r="35" spans="1:8" ht="57.75" customHeight="1" x14ac:dyDescent="0.2">
      <c r="A35" s="807" t="s">
        <v>147</v>
      </c>
      <c r="B35" s="807"/>
      <c r="C35" s="807"/>
      <c r="D35" s="45" t="s">
        <v>149</v>
      </c>
      <c r="E35" s="244">
        <v>1</v>
      </c>
      <c r="F35" s="244">
        <v>1</v>
      </c>
    </row>
    <row r="36" spans="1:8" ht="27.75" customHeight="1" x14ac:dyDescent="0.2">
      <c r="A36" s="6" t="s">
        <v>16</v>
      </c>
      <c r="E36" s="20"/>
      <c r="F36" s="20"/>
    </row>
    <row r="37" spans="1:8" ht="204" customHeight="1" x14ac:dyDescent="0.2">
      <c r="A37" s="34" t="s">
        <v>17</v>
      </c>
      <c r="B37" s="798" t="s">
        <v>1082</v>
      </c>
      <c r="C37" s="799"/>
      <c r="D37" s="799"/>
      <c r="E37" s="799"/>
      <c r="F37" s="800"/>
      <c r="G37" s="19"/>
      <c r="H37" s="19"/>
    </row>
    <row r="38" spans="1:8" ht="12" customHeight="1" x14ac:dyDescent="0.2"/>
    <row r="39" spans="1:8" ht="28.5" customHeight="1" x14ac:dyDescent="0.2">
      <c r="A39" s="34" t="s">
        <v>29</v>
      </c>
      <c r="B39" s="919"/>
      <c r="C39" s="920"/>
      <c r="D39" s="920"/>
      <c r="E39" s="920"/>
      <c r="F39" s="921"/>
    </row>
  </sheetData>
  <mergeCells count="13">
    <mergeCell ref="C14:D14"/>
    <mergeCell ref="B37:F37"/>
    <mergeCell ref="B39:F39"/>
    <mergeCell ref="C16:F16"/>
    <mergeCell ref="C17:F17"/>
    <mergeCell ref="A33:C33"/>
    <mergeCell ref="A34:C34"/>
    <mergeCell ref="A35:C35"/>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B050"/>
    <pageSetUpPr fitToPage="1"/>
  </sheetPr>
  <dimension ref="A2:F40"/>
  <sheetViews>
    <sheetView workbookViewId="0">
      <selection activeCell="F35" sqref="F35"/>
    </sheetView>
  </sheetViews>
  <sheetFormatPr defaultColWidth="9.140625"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905" t="s">
        <v>3</v>
      </c>
      <c r="E4" s="905"/>
      <c r="F4" s="905"/>
    </row>
    <row r="5" spans="1:6" ht="13.5" thickBot="1" x14ac:dyDescent="0.25">
      <c r="A5" s="71" t="s">
        <v>0</v>
      </c>
      <c r="B5" s="69"/>
      <c r="C5" s="72">
        <v>12</v>
      </c>
      <c r="D5" s="906" t="s">
        <v>119</v>
      </c>
      <c r="E5" s="906"/>
      <c r="F5" s="906"/>
    </row>
    <row r="6" spans="1:6" ht="13.5" thickBot="1" x14ac:dyDescent="0.25">
      <c r="A6" s="73" t="s">
        <v>650</v>
      </c>
      <c r="B6" s="69"/>
      <c r="C6" s="74" t="s">
        <v>722</v>
      </c>
      <c r="D6" s="907" t="s">
        <v>132</v>
      </c>
      <c r="E6" s="907"/>
      <c r="F6" s="907"/>
    </row>
    <row r="7" spans="1:6" ht="13.5" thickBot="1" x14ac:dyDescent="0.25">
      <c r="A7" s="78"/>
      <c r="B7" s="69"/>
      <c r="C7" s="69"/>
      <c r="D7" s="69"/>
      <c r="E7" s="69"/>
      <c r="F7" s="69"/>
    </row>
    <row r="8" spans="1:6" ht="13.5" thickBot="1" x14ac:dyDescent="0.25">
      <c r="A8" s="71" t="s">
        <v>21</v>
      </c>
      <c r="B8" s="69"/>
      <c r="C8" s="245" t="s">
        <v>64</v>
      </c>
      <c r="D8" s="246"/>
      <c r="E8" s="246"/>
      <c r="F8" s="247"/>
    </row>
    <row r="9" spans="1:6" ht="13.5" thickBot="1" x14ac:dyDescent="0.25">
      <c r="A9" s="73" t="s">
        <v>42</v>
      </c>
      <c r="B9" s="69"/>
      <c r="C9" s="1411" t="s">
        <v>48</v>
      </c>
      <c r="D9" s="981"/>
      <c r="E9" s="981"/>
      <c r="F9" s="1412"/>
    </row>
    <row r="10" spans="1:6" ht="13.5" thickBot="1" x14ac:dyDescent="0.25">
      <c r="A10" s="73" t="s">
        <v>26</v>
      </c>
      <c r="B10" s="69"/>
      <c r="C10" s="900" t="s">
        <v>65</v>
      </c>
      <c r="D10" s="901"/>
      <c r="E10" s="901"/>
      <c r="F10" s="902"/>
    </row>
    <row r="11" spans="1:6" ht="13.5" thickBot="1" x14ac:dyDescent="0.25">
      <c r="A11" s="78"/>
      <c r="B11" s="69"/>
      <c r="C11" s="69"/>
      <c r="D11" s="69"/>
      <c r="E11" s="69"/>
      <c r="F11" s="69"/>
    </row>
    <row r="12" spans="1:6" ht="13.5" thickBot="1" x14ac:dyDescent="0.25">
      <c r="A12" s="78"/>
      <c r="B12" s="69"/>
      <c r="C12" s="905" t="s">
        <v>28</v>
      </c>
      <c r="D12" s="905"/>
      <c r="E12" s="69"/>
      <c r="F12" s="69"/>
    </row>
    <row r="13" spans="1:6" ht="13.5" thickBot="1" x14ac:dyDescent="0.25">
      <c r="A13" s="81" t="s">
        <v>2</v>
      </c>
      <c r="B13" s="69"/>
      <c r="C13" s="899">
        <v>30</v>
      </c>
      <c r="D13" s="899"/>
      <c r="E13" s="69"/>
      <c r="F13" s="69"/>
    </row>
    <row r="14" spans="1:6" ht="13.5" thickBot="1" x14ac:dyDescent="0.25">
      <c r="A14" s="71" t="s">
        <v>20</v>
      </c>
      <c r="B14" s="69"/>
      <c r="C14" s="899">
        <v>30</v>
      </c>
      <c r="D14" s="899"/>
      <c r="E14" s="69"/>
      <c r="F14" s="69"/>
    </row>
    <row r="15" spans="1:6" ht="13.5" thickBot="1" x14ac:dyDescent="0.25">
      <c r="A15" s="73" t="s">
        <v>1</v>
      </c>
      <c r="B15" s="69"/>
      <c r="C15" s="899">
        <v>28.350999999999999</v>
      </c>
      <c r="D15" s="899"/>
      <c r="E15" s="69"/>
      <c r="F15" s="69"/>
    </row>
    <row r="16" spans="1:6" ht="13.5" thickBot="1" x14ac:dyDescent="0.25">
      <c r="A16" s="82"/>
      <c r="B16" s="69"/>
      <c r="C16" s="83"/>
      <c r="D16" s="83"/>
      <c r="E16" s="84"/>
      <c r="F16" s="84"/>
    </row>
    <row r="17" spans="1:6" ht="13.5" thickBot="1" x14ac:dyDescent="0.25">
      <c r="A17" s="71" t="s">
        <v>18</v>
      </c>
      <c r="B17" s="84"/>
      <c r="C17" s="1394" t="s">
        <v>943</v>
      </c>
      <c r="D17" s="1395"/>
      <c r="E17" s="1395"/>
      <c r="F17" s="1396"/>
    </row>
    <row r="18" spans="1:6" ht="13.5" thickBot="1" x14ac:dyDescent="0.25">
      <c r="A18" s="73" t="s">
        <v>19</v>
      </c>
      <c r="B18" s="69"/>
      <c r="C18" s="405" t="s">
        <v>918</v>
      </c>
      <c r="D18" s="406"/>
      <c r="E18" s="406"/>
      <c r="F18" s="407"/>
    </row>
    <row r="19" spans="1:6" x14ac:dyDescent="0.2">
      <c r="B19" s="69"/>
    </row>
    <row r="20" spans="1:6" ht="15.75" x14ac:dyDescent="0.25">
      <c r="A20" s="64" t="s">
        <v>5</v>
      </c>
      <c r="B20" s="64"/>
      <c r="C20" s="65"/>
      <c r="D20" s="65"/>
      <c r="E20" s="65"/>
      <c r="F20" s="65"/>
    </row>
    <row r="21" spans="1:6" ht="15.75" x14ac:dyDescent="0.25">
      <c r="A21" s="67"/>
      <c r="C21" s="85"/>
      <c r="D21" s="85"/>
      <c r="E21" s="85"/>
      <c r="F21" s="85"/>
    </row>
    <row r="22" spans="1:6" x14ac:dyDescent="0.2">
      <c r="A22" s="86" t="s">
        <v>23</v>
      </c>
      <c r="B22" s="87" t="s">
        <v>6</v>
      </c>
      <c r="C22" s="87" t="s">
        <v>7</v>
      </c>
      <c r="D22" s="87" t="s">
        <v>8</v>
      </c>
      <c r="E22" s="87" t="s">
        <v>9</v>
      </c>
      <c r="F22" s="87" t="s">
        <v>10</v>
      </c>
    </row>
    <row r="23" spans="1:6" x14ac:dyDescent="0.2">
      <c r="A23" s="142"/>
      <c r="B23" s="755">
        <v>630</v>
      </c>
      <c r="C23" s="144"/>
      <c r="D23" s="200" t="s">
        <v>55</v>
      </c>
      <c r="E23" s="130">
        <v>14840</v>
      </c>
      <c r="F23" s="130">
        <v>14734.8</v>
      </c>
    </row>
    <row r="24" spans="1:6" ht="13.5" thickBot="1" x14ac:dyDescent="0.25">
      <c r="A24" s="88"/>
      <c r="B24" s="88">
        <v>640</v>
      </c>
      <c r="C24" s="88"/>
      <c r="D24" s="88" t="s">
        <v>66</v>
      </c>
      <c r="E24" s="130">
        <v>30000</v>
      </c>
      <c r="F24" s="130">
        <v>27456.38</v>
      </c>
    </row>
    <row r="25" spans="1:6" ht="13.5" thickBot="1" x14ac:dyDescent="0.25">
      <c r="A25" s="89" t="s">
        <v>11</v>
      </c>
      <c r="B25" s="90"/>
      <c r="C25" s="90"/>
      <c r="D25" s="90"/>
      <c r="E25" s="131">
        <f>E23+E24</f>
        <v>44840</v>
      </c>
      <c r="F25" s="131">
        <f>F23+F24</f>
        <v>42191.18</v>
      </c>
    </row>
    <row r="26" spans="1:6" ht="13.5" thickBot="1" x14ac:dyDescent="0.25">
      <c r="A26" s="89" t="s">
        <v>12</v>
      </c>
      <c r="B26" s="90">
        <v>0</v>
      </c>
      <c r="C26" s="90"/>
      <c r="D26" s="90"/>
      <c r="E26" s="132">
        <v>0</v>
      </c>
      <c r="F26" s="133">
        <v>0</v>
      </c>
    </row>
    <row r="27" spans="1:6" ht="13.5" thickBot="1" x14ac:dyDescent="0.25">
      <c r="A27" s="92" t="s">
        <v>13</v>
      </c>
      <c r="B27" s="90" t="s">
        <v>67</v>
      </c>
      <c r="C27" s="90" t="s">
        <v>67</v>
      </c>
      <c r="D27" s="90" t="s">
        <v>67</v>
      </c>
      <c r="E27" s="134">
        <f>SUM(E25:E26)</f>
        <v>44840</v>
      </c>
      <c r="F27" s="134">
        <f>SUM(F25:F26)</f>
        <v>42191.18</v>
      </c>
    </row>
    <row r="31" spans="1:6" ht="15.75" x14ac:dyDescent="0.25">
      <c r="A31" s="64" t="s">
        <v>14</v>
      </c>
      <c r="B31" s="65"/>
      <c r="C31" s="65"/>
      <c r="D31" s="65"/>
      <c r="E31" s="65"/>
      <c r="F31" s="65"/>
    </row>
    <row r="32" spans="1:6" x14ac:dyDescent="0.2">
      <c r="A32" s="93"/>
    </row>
    <row r="33" spans="1:6" ht="22.5" x14ac:dyDescent="0.2">
      <c r="A33" s="949" t="s">
        <v>22</v>
      </c>
      <c r="B33" s="949"/>
      <c r="C33" s="949"/>
      <c r="D33" s="172" t="s">
        <v>15</v>
      </c>
      <c r="E33" s="712" t="s">
        <v>885</v>
      </c>
      <c r="F33" s="94" t="s">
        <v>972</v>
      </c>
    </row>
    <row r="34" spans="1:6" ht="23.25" customHeight="1" x14ac:dyDescent="0.2">
      <c r="A34" s="1393" t="s">
        <v>133</v>
      </c>
      <c r="B34" s="1393"/>
      <c r="C34" s="1393"/>
      <c r="D34" s="122" t="s">
        <v>134</v>
      </c>
      <c r="E34" s="96">
        <v>35</v>
      </c>
      <c r="F34" s="96">
        <v>62</v>
      </c>
    </row>
    <row r="35" spans="1:6" ht="35.25" customHeight="1" x14ac:dyDescent="0.2">
      <c r="A35" s="1417" t="s">
        <v>811</v>
      </c>
      <c r="B35" s="1417"/>
      <c r="C35" s="1417"/>
      <c r="D35" s="714" t="s">
        <v>1077</v>
      </c>
      <c r="E35" s="163">
        <v>1</v>
      </c>
      <c r="F35" s="96">
        <v>1</v>
      </c>
    </row>
    <row r="36" spans="1:6" x14ac:dyDescent="0.2">
      <c r="E36" s="97"/>
      <c r="F36" s="97"/>
    </row>
    <row r="37" spans="1:6" x14ac:dyDescent="0.2">
      <c r="A37" s="98" t="s">
        <v>16</v>
      </c>
    </row>
    <row r="38" spans="1:6" ht="112.5" customHeight="1" x14ac:dyDescent="0.2">
      <c r="A38" s="99" t="s">
        <v>17</v>
      </c>
      <c r="B38" s="947" t="s">
        <v>1078</v>
      </c>
      <c r="C38" s="947"/>
      <c r="D38" s="947"/>
      <c r="E38" s="947"/>
      <c r="F38" s="947"/>
    </row>
    <row r="40" spans="1:6" ht="99" customHeight="1" x14ac:dyDescent="0.2">
      <c r="A40" s="99" t="s">
        <v>29</v>
      </c>
      <c r="B40" s="911" t="s">
        <v>1079</v>
      </c>
      <c r="C40" s="912"/>
      <c r="D40" s="912"/>
      <c r="E40" s="912"/>
      <c r="F40" s="913"/>
    </row>
  </sheetData>
  <sheetProtection selectLockedCells="1" selectUnlockedCells="1"/>
  <mergeCells count="15">
    <mergeCell ref="C12:D12"/>
    <mergeCell ref="B40:F40"/>
    <mergeCell ref="A35:C35"/>
    <mergeCell ref="B38:F38"/>
    <mergeCell ref="C13:D13"/>
    <mergeCell ref="C14:D14"/>
    <mergeCell ref="C15:D15"/>
    <mergeCell ref="C17:F17"/>
    <mergeCell ref="A33:C33"/>
    <mergeCell ref="A34:C34"/>
    <mergeCell ref="D4:F4"/>
    <mergeCell ref="D5:F5"/>
    <mergeCell ref="D6:F6"/>
    <mergeCell ref="C9:F9"/>
    <mergeCell ref="C10:F10"/>
  </mergeCells>
  <pageMargins left="0.7" right="0.7" top="0.75" bottom="0.75" header="0.3" footer="0.3"/>
  <pageSetup paperSize="9" scale="83" firstPageNumber="0" fitToHeight="0" orientation="portrait" verticalDpi="3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rgb="FF00B050"/>
    <pageSetUpPr fitToPage="1"/>
  </sheetPr>
  <dimension ref="A1:H38"/>
  <sheetViews>
    <sheetView showGridLines="0"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13</v>
      </c>
      <c r="D4" s="50" t="s">
        <v>293</v>
      </c>
      <c r="E4" s="51"/>
      <c r="F4" s="52"/>
    </row>
    <row r="5" spans="1:8" ht="13.5" thickBot="1" x14ac:dyDescent="0.25">
      <c r="A5" s="73" t="s">
        <v>650</v>
      </c>
      <c r="B5" s="3"/>
      <c r="C5" s="42" t="s">
        <v>313</v>
      </c>
      <c r="D5" s="36" t="s">
        <v>314</v>
      </c>
      <c r="E5" s="37"/>
      <c r="F5" s="38"/>
    </row>
    <row r="6" spans="1:8" ht="13.5" thickBot="1" x14ac:dyDescent="0.25">
      <c r="A6" s="4"/>
      <c r="B6" s="3"/>
      <c r="C6" s="3"/>
      <c r="D6" s="3"/>
      <c r="E6" s="3"/>
      <c r="F6" s="3"/>
    </row>
    <row r="7" spans="1:8" ht="13.5" thickBot="1" x14ac:dyDescent="0.25">
      <c r="A7" s="15" t="s">
        <v>21</v>
      </c>
      <c r="B7" s="3"/>
      <c r="C7" s="9" t="s">
        <v>150</v>
      </c>
      <c r="D7" s="8"/>
      <c r="E7" s="8"/>
      <c r="F7" s="53"/>
    </row>
    <row r="8" spans="1:8" ht="13.5" thickBot="1" x14ac:dyDescent="0.25">
      <c r="A8" s="16" t="s">
        <v>42</v>
      </c>
      <c r="B8" s="3"/>
      <c r="C8" s="791" t="s">
        <v>48</v>
      </c>
      <c r="D8" s="792"/>
      <c r="E8" s="792"/>
      <c r="F8" s="793"/>
    </row>
    <row r="9" spans="1:8" ht="13.5" thickBot="1" x14ac:dyDescent="0.25">
      <c r="A9" s="16" t="s">
        <v>26</v>
      </c>
      <c r="B9" s="3"/>
      <c r="C9" s="791" t="s">
        <v>84</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771.30700000000002</v>
      </c>
      <c r="D12" s="797"/>
      <c r="E12" s="3"/>
      <c r="F12" s="3"/>
    </row>
    <row r="13" spans="1:8" ht="13.5" thickBot="1" x14ac:dyDescent="0.25">
      <c r="A13" s="15" t="s">
        <v>20</v>
      </c>
      <c r="B13" s="3"/>
      <c r="C13" s="796">
        <v>638.13300000000004</v>
      </c>
      <c r="D13" s="797"/>
      <c r="E13" s="3"/>
      <c r="F13" s="3"/>
    </row>
    <row r="14" spans="1:8" ht="13.5" thickBot="1" x14ac:dyDescent="0.25">
      <c r="A14" s="16" t="s">
        <v>1</v>
      </c>
      <c r="B14" s="3"/>
      <c r="C14" s="796">
        <v>685.29</v>
      </c>
      <c r="D14" s="797"/>
      <c r="E14" s="3"/>
      <c r="F14" s="3"/>
    </row>
    <row r="15" spans="1:8" ht="3" customHeight="1" thickBot="1" x14ac:dyDescent="0.25">
      <c r="A15" s="10"/>
      <c r="B15" s="3"/>
      <c r="C15" s="12"/>
      <c r="D15" s="12"/>
      <c r="E15" s="11"/>
      <c r="F15" s="11"/>
    </row>
    <row r="16" spans="1:8" ht="13.5" thickBot="1" x14ac:dyDescent="0.25">
      <c r="A16" s="15" t="s">
        <v>18</v>
      </c>
      <c r="B16" s="11"/>
      <c r="C16" s="791" t="s">
        <v>1087</v>
      </c>
      <c r="D16" s="792"/>
      <c r="E16" s="792"/>
      <c r="F16" s="793"/>
    </row>
    <row r="17" spans="1:8" ht="13.5" thickBot="1" x14ac:dyDescent="0.25">
      <c r="A17" s="16" t="s">
        <v>19</v>
      </c>
      <c r="B17" s="3"/>
      <c r="C17" s="791" t="s">
        <v>984</v>
      </c>
      <c r="D17" s="792"/>
      <c r="E17" s="792"/>
      <c r="F17" s="793"/>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398127</v>
      </c>
      <c r="F22" s="55">
        <v>431550.92</v>
      </c>
    </row>
    <row r="23" spans="1:8" x14ac:dyDescent="0.2">
      <c r="A23" s="30"/>
      <c r="B23" s="62">
        <v>620</v>
      </c>
      <c r="C23" s="22"/>
      <c r="D23" s="22" t="s">
        <v>57</v>
      </c>
      <c r="E23" s="55">
        <v>147249</v>
      </c>
      <c r="F23" s="55">
        <v>146010</v>
      </c>
    </row>
    <row r="24" spans="1:8" x14ac:dyDescent="0.2">
      <c r="A24" s="30"/>
      <c r="B24" s="62">
        <v>630</v>
      </c>
      <c r="C24" s="22"/>
      <c r="D24" s="22" t="s">
        <v>55</v>
      </c>
      <c r="E24" s="55">
        <v>71847</v>
      </c>
      <c r="F24" s="55">
        <v>88284.800000000003</v>
      </c>
    </row>
    <row r="25" spans="1:8" ht="13.5" thickBot="1" x14ac:dyDescent="0.25">
      <c r="A25" s="22"/>
      <c r="B25" s="62">
        <v>640</v>
      </c>
      <c r="C25" s="32"/>
      <c r="D25" s="22" t="s">
        <v>56</v>
      </c>
      <c r="E25" s="55">
        <v>3500</v>
      </c>
      <c r="F25" s="55">
        <v>2409.65</v>
      </c>
    </row>
    <row r="26" spans="1:8" ht="13.5" thickBot="1" x14ac:dyDescent="0.25">
      <c r="A26" s="23" t="s">
        <v>11</v>
      </c>
      <c r="B26" s="24"/>
      <c r="C26" s="24"/>
      <c r="D26" s="24"/>
      <c r="E26" s="60">
        <f>SUM(E22:E25)</f>
        <v>620723</v>
      </c>
      <c r="F26" s="609">
        <f>SUM(F22:F25)</f>
        <v>668255.37</v>
      </c>
    </row>
    <row r="27" spans="1:8" ht="13.5" thickBot="1" x14ac:dyDescent="0.25">
      <c r="A27" s="33" t="s">
        <v>12</v>
      </c>
      <c r="B27" s="31"/>
      <c r="C27" s="31"/>
      <c r="D27" s="31"/>
      <c r="E27" s="356">
        <v>17410</v>
      </c>
      <c r="F27" s="354">
        <v>17035.060000000001</v>
      </c>
    </row>
    <row r="28" spans="1:8" ht="13.5" thickBot="1" x14ac:dyDescent="0.25">
      <c r="A28" s="26" t="s">
        <v>13</v>
      </c>
      <c r="B28" s="24"/>
      <c r="C28" s="24"/>
      <c r="D28" s="24"/>
      <c r="E28" s="58">
        <f>E27+E26</f>
        <v>638133</v>
      </c>
      <c r="F28" s="58">
        <f>F27+F26</f>
        <v>685290.43</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08" t="s">
        <v>22</v>
      </c>
      <c r="B33" s="809"/>
      <c r="C33" s="810"/>
      <c r="D33" s="174" t="s">
        <v>15</v>
      </c>
      <c r="E33" s="29" t="s">
        <v>878</v>
      </c>
      <c r="F33" s="29" t="s">
        <v>972</v>
      </c>
    </row>
    <row r="34" spans="1:8" ht="45" x14ac:dyDescent="0.2">
      <c r="A34" s="815" t="s">
        <v>315</v>
      </c>
      <c r="B34" s="816"/>
      <c r="C34" s="817"/>
      <c r="D34" s="45" t="s">
        <v>316</v>
      </c>
      <c r="E34" s="338">
        <v>0</v>
      </c>
      <c r="F34" s="338">
        <v>1</v>
      </c>
    </row>
    <row r="35" spans="1:8" x14ac:dyDescent="0.2">
      <c r="A35" s="6" t="s">
        <v>16</v>
      </c>
      <c r="E35" s="20"/>
      <c r="F35" s="20"/>
    </row>
    <row r="36" spans="1:8" ht="155.25" customHeight="1" x14ac:dyDescent="0.2">
      <c r="A36" s="34" t="s">
        <v>17</v>
      </c>
      <c r="B36" s="798" t="s">
        <v>1116</v>
      </c>
      <c r="C36" s="799"/>
      <c r="D36" s="799"/>
      <c r="E36" s="799"/>
      <c r="F36" s="800"/>
      <c r="G36" s="19"/>
      <c r="H36" s="19"/>
    </row>
    <row r="37" spans="1:8" ht="11.25" customHeight="1" x14ac:dyDescent="0.2"/>
    <row r="38" spans="1:8" ht="49.5" customHeight="1" x14ac:dyDescent="0.2">
      <c r="A38" s="34" t="s">
        <v>29</v>
      </c>
      <c r="B38" s="798" t="s">
        <v>1117</v>
      </c>
      <c r="C38" s="799"/>
      <c r="D38" s="799"/>
      <c r="E38" s="799"/>
      <c r="F38" s="800"/>
    </row>
  </sheetData>
  <mergeCells count="12">
    <mergeCell ref="C14:D14"/>
    <mergeCell ref="C8:F8"/>
    <mergeCell ref="C9:F9"/>
    <mergeCell ref="C11:D11"/>
    <mergeCell ref="C12:D12"/>
    <mergeCell ref="C13:D13"/>
    <mergeCell ref="B36:F36"/>
    <mergeCell ref="B38:F38"/>
    <mergeCell ref="C16:F16"/>
    <mergeCell ref="C17:F17"/>
    <mergeCell ref="A33:C33"/>
    <mergeCell ref="A34:C34"/>
  </mergeCells>
  <pageMargins left="0.7" right="0.7" top="0.75" bottom="0.75" header="0.3" footer="0.3"/>
  <pageSetup paperSize="9" scale="94" fitToHeight="0"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rgb="FF00B050"/>
    <pageSetUpPr fitToPage="1"/>
  </sheetPr>
  <dimension ref="A1:F42"/>
  <sheetViews>
    <sheetView workbookViewId="0">
      <selection activeCell="F35" sqref="F35"/>
    </sheetView>
  </sheetViews>
  <sheetFormatPr defaultRowHeight="12.75" x14ac:dyDescent="0.2"/>
  <cols>
    <col min="1" max="1" width="22.140625" customWidth="1"/>
    <col min="3" max="3" width="12.5703125" customWidth="1"/>
    <col min="4" max="4" width="23" customWidth="1"/>
    <col min="5" max="5" width="10.85546875" customWidth="1"/>
    <col min="6" max="6" width="20.7109375" customWidth="1"/>
  </cols>
  <sheetData>
    <row r="1" spans="1:6" ht="15.75" x14ac:dyDescent="0.25">
      <c r="A1" s="288" t="s">
        <v>4</v>
      </c>
      <c r="B1" s="288"/>
      <c r="C1" s="289"/>
      <c r="D1" s="289"/>
      <c r="E1" s="289"/>
      <c r="F1" s="289"/>
    </row>
    <row r="2" spans="1:6" ht="15.75" x14ac:dyDescent="0.25">
      <c r="A2" s="290"/>
      <c r="B2" s="291"/>
    </row>
    <row r="3" spans="1:6" x14ac:dyDescent="0.2">
      <c r="C3" s="292" t="s">
        <v>24</v>
      </c>
      <c r="D3" s="1328" t="s">
        <v>3</v>
      </c>
      <c r="E3" s="1328"/>
      <c r="F3" s="1328"/>
    </row>
    <row r="4" spans="1:6" x14ac:dyDescent="0.2">
      <c r="A4" s="293" t="s">
        <v>0</v>
      </c>
      <c r="C4" s="294">
        <v>13</v>
      </c>
      <c r="D4" s="321" t="s">
        <v>293</v>
      </c>
      <c r="E4" s="322"/>
      <c r="F4" s="322"/>
    </row>
    <row r="5" spans="1:6" ht="13.5" thickBot="1" x14ac:dyDescent="0.25">
      <c r="A5" s="73" t="s">
        <v>650</v>
      </c>
      <c r="C5" s="296" t="s">
        <v>294</v>
      </c>
      <c r="D5" s="297" t="s">
        <v>295</v>
      </c>
      <c r="E5" s="298"/>
      <c r="F5" s="298"/>
    </row>
    <row r="6" spans="1:6" x14ac:dyDescent="0.2">
      <c r="A6" s="300"/>
    </row>
    <row r="7" spans="1:6" x14ac:dyDescent="0.2">
      <c r="A7" s="293" t="s">
        <v>21</v>
      </c>
      <c r="C7" s="323" t="s">
        <v>296</v>
      </c>
      <c r="D7" s="324" t="s">
        <v>297</v>
      </c>
      <c r="E7" s="324"/>
      <c r="F7" s="324"/>
    </row>
    <row r="8" spans="1:6" x14ac:dyDescent="0.2">
      <c r="A8" s="295" t="s">
        <v>42</v>
      </c>
      <c r="C8" s="1423" t="s">
        <v>48</v>
      </c>
      <c r="D8" s="1423"/>
      <c r="E8" s="1423"/>
      <c r="F8" s="1423"/>
    </row>
    <row r="9" spans="1:6" x14ac:dyDescent="0.2">
      <c r="A9" s="295" t="s">
        <v>26</v>
      </c>
      <c r="C9" s="1423" t="s">
        <v>839</v>
      </c>
      <c r="D9" s="1423"/>
      <c r="E9" s="1423"/>
      <c r="F9" s="1423"/>
    </row>
    <row r="10" spans="1:6" x14ac:dyDescent="0.2">
      <c r="A10" s="300"/>
    </row>
    <row r="11" spans="1:6" x14ac:dyDescent="0.2">
      <c r="A11" s="300"/>
      <c r="C11" s="1328" t="s">
        <v>28</v>
      </c>
      <c r="D11" s="1328"/>
    </row>
    <row r="12" spans="1:6" x14ac:dyDescent="0.2">
      <c r="A12" s="301" t="s">
        <v>2</v>
      </c>
      <c r="C12" s="1421">
        <v>126.36</v>
      </c>
      <c r="D12" s="1422"/>
    </row>
    <row r="13" spans="1:6" x14ac:dyDescent="0.2">
      <c r="A13" s="293" t="s">
        <v>20</v>
      </c>
      <c r="C13" s="1421">
        <v>124.86</v>
      </c>
      <c r="D13" s="1422"/>
    </row>
    <row r="14" spans="1:6" x14ac:dyDescent="0.2">
      <c r="A14" s="295" t="s">
        <v>1</v>
      </c>
      <c r="C14" s="1418">
        <v>111.99</v>
      </c>
      <c r="D14" s="1419"/>
    </row>
    <row r="15" spans="1:6" ht="13.5" thickBot="1" x14ac:dyDescent="0.25">
      <c r="A15" s="302"/>
      <c r="C15" s="325"/>
      <c r="D15" s="325"/>
      <c r="E15" s="7"/>
      <c r="F15" s="7"/>
    </row>
    <row r="16" spans="1:6" x14ac:dyDescent="0.2">
      <c r="A16" s="293" t="s">
        <v>18</v>
      </c>
      <c r="B16" s="7"/>
      <c r="C16" s="1318" t="s">
        <v>1121</v>
      </c>
      <c r="D16" s="1319"/>
      <c r="E16" s="1319"/>
      <c r="F16" s="1320"/>
    </row>
    <row r="17" spans="1:6" ht="13.5" thickBot="1" x14ac:dyDescent="0.25">
      <c r="A17" s="295" t="s">
        <v>19</v>
      </c>
      <c r="C17" s="690" t="s">
        <v>1081</v>
      </c>
      <c r="D17" s="691"/>
      <c r="E17" s="691"/>
      <c r="F17" s="692"/>
    </row>
    <row r="19" spans="1:6" ht="15.75" x14ac:dyDescent="0.25">
      <c r="A19" s="288" t="s">
        <v>284</v>
      </c>
      <c r="B19" s="288"/>
      <c r="C19" s="289"/>
      <c r="D19" s="289"/>
      <c r="E19" s="289"/>
      <c r="F19" s="289"/>
    </row>
    <row r="20" spans="1:6" ht="6" customHeight="1" x14ac:dyDescent="0.25">
      <c r="A20" s="290"/>
      <c r="C20" s="7"/>
      <c r="D20" s="7"/>
      <c r="E20" s="7"/>
      <c r="F20" s="7"/>
    </row>
    <row r="21" spans="1:6" ht="22.5" x14ac:dyDescent="0.2">
      <c r="A21" s="332" t="s">
        <v>23</v>
      </c>
      <c r="B21" s="333" t="s">
        <v>6</v>
      </c>
      <c r="C21" s="333" t="s">
        <v>7</v>
      </c>
      <c r="D21" s="333" t="s">
        <v>8</v>
      </c>
      <c r="E21" s="334" t="s">
        <v>9</v>
      </c>
      <c r="F21" s="333" t="s">
        <v>10</v>
      </c>
    </row>
    <row r="22" spans="1:6" x14ac:dyDescent="0.2">
      <c r="A22" s="328"/>
      <c r="B22" s="328">
        <v>610</v>
      </c>
      <c r="C22" s="328"/>
      <c r="D22" s="310" t="s">
        <v>54</v>
      </c>
      <c r="E22" s="309">
        <v>85400</v>
      </c>
      <c r="F22" s="309">
        <v>77245.929999999993</v>
      </c>
    </row>
    <row r="23" spans="1:6" x14ac:dyDescent="0.2">
      <c r="A23" s="308"/>
      <c r="B23" s="308">
        <v>620</v>
      </c>
      <c r="C23" s="308"/>
      <c r="D23" s="308" t="s">
        <v>57</v>
      </c>
      <c r="E23" s="309">
        <v>31560</v>
      </c>
      <c r="F23" s="309">
        <v>25946.32</v>
      </c>
    </row>
    <row r="24" spans="1:6" x14ac:dyDescent="0.2">
      <c r="A24" s="308"/>
      <c r="B24" s="308">
        <v>630</v>
      </c>
      <c r="C24" s="308"/>
      <c r="D24" s="308" t="s">
        <v>55</v>
      </c>
      <c r="E24" s="309">
        <v>7700</v>
      </c>
      <c r="F24" s="309">
        <v>8237.7199999999993</v>
      </c>
    </row>
    <row r="25" spans="1:6" x14ac:dyDescent="0.2">
      <c r="A25" s="308"/>
      <c r="B25" s="308">
        <v>640</v>
      </c>
      <c r="C25" s="308"/>
      <c r="D25" s="308" t="s">
        <v>66</v>
      </c>
      <c r="E25" s="309">
        <v>200</v>
      </c>
      <c r="F25" s="309">
        <v>560.42999999999995</v>
      </c>
    </row>
    <row r="26" spans="1:6" x14ac:dyDescent="0.2">
      <c r="A26" s="329" t="s">
        <v>11</v>
      </c>
      <c r="B26" s="313"/>
      <c r="C26" s="313"/>
      <c r="D26" s="330"/>
      <c r="E26" s="472">
        <f>SUM(E22:E25)</f>
        <v>124860</v>
      </c>
      <c r="F26" s="472">
        <f>SUM(F22:F25)</f>
        <v>111990.39999999999</v>
      </c>
    </row>
    <row r="27" spans="1:6" x14ac:dyDescent="0.2">
      <c r="A27" s="312" t="s">
        <v>12</v>
      </c>
      <c r="B27" s="314"/>
      <c r="C27" s="314"/>
      <c r="D27" s="307"/>
      <c r="E27" s="309">
        <v>0</v>
      </c>
      <c r="F27" s="309">
        <v>0</v>
      </c>
    </row>
    <row r="28" spans="1:6" x14ac:dyDescent="0.2">
      <c r="A28" s="316" t="s">
        <v>13</v>
      </c>
      <c r="B28" s="314"/>
      <c r="C28" s="314"/>
      <c r="D28" s="307"/>
      <c r="E28" s="693">
        <f>E27+E26</f>
        <v>124860</v>
      </c>
      <c r="F28" s="693">
        <f>F27+F26</f>
        <v>111990.39999999999</v>
      </c>
    </row>
    <row r="30" spans="1:6" ht="15.75" x14ac:dyDescent="0.25">
      <c r="A30" s="288" t="s">
        <v>285</v>
      </c>
      <c r="B30" s="289"/>
      <c r="C30" s="289"/>
      <c r="D30" s="289"/>
      <c r="E30" s="289"/>
      <c r="F30" s="289"/>
    </row>
    <row r="31" spans="1:6" x14ac:dyDescent="0.2">
      <c r="A31" s="317"/>
    </row>
    <row r="32" spans="1:6" ht="33.75" x14ac:dyDescent="0.2">
      <c r="A32" s="1325" t="s">
        <v>286</v>
      </c>
      <c r="B32" s="1325"/>
      <c r="C32" s="1325"/>
      <c r="D32" s="331" t="s">
        <v>15</v>
      </c>
      <c r="E32" s="331" t="s">
        <v>885</v>
      </c>
      <c r="F32" s="331" t="s">
        <v>1103</v>
      </c>
    </row>
    <row r="33" spans="1:6" ht="56.25" x14ac:dyDescent="0.2">
      <c r="A33" s="1420" t="s">
        <v>298</v>
      </c>
      <c r="B33" s="1420"/>
      <c r="C33" s="1420"/>
      <c r="D33" s="326" t="s">
        <v>299</v>
      </c>
      <c r="E33" s="718" t="s">
        <v>840</v>
      </c>
      <c r="F33" s="718" t="s">
        <v>1119</v>
      </c>
    </row>
    <row r="34" spans="1:6" ht="45" x14ac:dyDescent="0.2">
      <c r="A34" s="1420"/>
      <c r="B34" s="1420"/>
      <c r="C34" s="1420"/>
      <c r="D34" s="326" t="s">
        <v>300</v>
      </c>
      <c r="E34" s="744" t="s">
        <v>841</v>
      </c>
      <c r="F34" s="745" t="s">
        <v>1120</v>
      </c>
    </row>
    <row r="35" spans="1:6" ht="33.75" x14ac:dyDescent="0.2">
      <c r="A35" s="1420"/>
      <c r="B35" s="1420"/>
      <c r="C35" s="1420"/>
      <c r="D35" s="718" t="s">
        <v>842</v>
      </c>
      <c r="E35" s="608">
        <v>35</v>
      </c>
      <c r="F35" s="494">
        <v>29</v>
      </c>
    </row>
    <row r="36" spans="1:6" ht="22.5" x14ac:dyDescent="0.2">
      <c r="A36" s="1326" t="s">
        <v>301</v>
      </c>
      <c r="B36" s="1326"/>
      <c r="C36" s="1326"/>
      <c r="D36" s="326" t="s">
        <v>302</v>
      </c>
      <c r="E36" s="608">
        <v>130</v>
      </c>
      <c r="F36" s="494">
        <v>115</v>
      </c>
    </row>
    <row r="37" spans="1:6" ht="33.75" x14ac:dyDescent="0.2">
      <c r="A37" s="1326" t="s">
        <v>303</v>
      </c>
      <c r="B37" s="1326"/>
      <c r="C37" s="1326"/>
      <c r="D37" s="326" t="s">
        <v>304</v>
      </c>
      <c r="E37" s="327">
        <v>20</v>
      </c>
      <c r="F37" s="327">
        <v>11</v>
      </c>
    </row>
    <row r="38" spans="1:6" ht="22.5" x14ac:dyDescent="0.2">
      <c r="A38" s="1326"/>
      <c r="B38" s="1326"/>
      <c r="C38" s="1326"/>
      <c r="D38" s="326" t="s">
        <v>302</v>
      </c>
      <c r="E38" s="327">
        <v>10</v>
      </c>
      <c r="F38" s="327">
        <v>7</v>
      </c>
    </row>
    <row r="39" spans="1:6" x14ac:dyDescent="0.2">
      <c r="A39" s="319" t="s">
        <v>258</v>
      </c>
    </row>
    <row r="40" spans="1:6" ht="237.75" customHeight="1" x14ac:dyDescent="0.2">
      <c r="A40" s="320" t="s">
        <v>17</v>
      </c>
      <c r="B40" s="1315" t="s">
        <v>1122</v>
      </c>
      <c r="C40" s="1315"/>
      <c r="D40" s="1315"/>
      <c r="E40" s="1315"/>
      <c r="F40" s="1315"/>
    </row>
    <row r="42" spans="1:6" ht="24" x14ac:dyDescent="0.2">
      <c r="A42" s="320" t="s">
        <v>292</v>
      </c>
      <c r="B42" s="1316"/>
      <c r="C42" s="1316"/>
      <c r="D42" s="1316"/>
      <c r="E42" s="1316"/>
      <c r="F42" s="1316"/>
    </row>
  </sheetData>
  <mergeCells count="14">
    <mergeCell ref="C13:D13"/>
    <mergeCell ref="D3:F3"/>
    <mergeCell ref="C8:F8"/>
    <mergeCell ref="C9:F9"/>
    <mergeCell ref="C11:D11"/>
    <mergeCell ref="C12:D12"/>
    <mergeCell ref="B40:F40"/>
    <mergeCell ref="B42:F42"/>
    <mergeCell ref="C14:D14"/>
    <mergeCell ref="C16:F16"/>
    <mergeCell ref="A32:C32"/>
    <mergeCell ref="A33:C35"/>
    <mergeCell ref="A36:C36"/>
    <mergeCell ref="A37:C38"/>
  </mergeCells>
  <pageMargins left="0.7" right="0.7" top="0.75" bottom="0.75" header="0.3" footer="0.3"/>
  <pageSetup paperSize="9" scale="90" fitToHeight="0" orientation="portrait" verticalDpi="0"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B050"/>
    <pageSetUpPr fitToPage="1"/>
  </sheetPr>
  <dimension ref="A1:H38"/>
  <sheetViews>
    <sheetView showGridLines="0"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13</v>
      </c>
      <c r="D4" s="50" t="s">
        <v>293</v>
      </c>
      <c r="E4" s="51"/>
      <c r="F4" s="52"/>
    </row>
    <row r="5" spans="1:8" ht="13.5" thickBot="1" x14ac:dyDescent="0.25">
      <c r="A5" s="73" t="s">
        <v>650</v>
      </c>
      <c r="B5" s="3"/>
      <c r="C5" s="42" t="s">
        <v>327</v>
      </c>
      <c r="D5" s="36" t="s">
        <v>328</v>
      </c>
      <c r="E5" s="37"/>
      <c r="F5" s="38"/>
    </row>
    <row r="6" spans="1:8" ht="13.5" thickBot="1" x14ac:dyDescent="0.25">
      <c r="A6" s="4"/>
      <c r="B6" s="3"/>
      <c r="C6" s="3"/>
      <c r="D6" s="3"/>
      <c r="E6" s="3"/>
      <c r="F6" s="3"/>
    </row>
    <row r="7" spans="1:8" ht="13.5" thickBot="1" x14ac:dyDescent="0.25">
      <c r="A7" s="15" t="s">
        <v>21</v>
      </c>
      <c r="B7" s="3"/>
      <c r="C7" s="9" t="s">
        <v>150</v>
      </c>
      <c r="D7" s="8"/>
      <c r="E7" s="8"/>
      <c r="F7" s="53"/>
    </row>
    <row r="8" spans="1:8" ht="13.5" thickBot="1" x14ac:dyDescent="0.25">
      <c r="A8" s="16" t="s">
        <v>42</v>
      </c>
      <c r="B8" s="3"/>
      <c r="C8" s="791" t="s">
        <v>48</v>
      </c>
      <c r="D8" s="792"/>
      <c r="E8" s="792"/>
      <c r="F8" s="793"/>
    </row>
    <row r="9" spans="1:8" ht="13.5" thickBot="1" x14ac:dyDescent="0.25">
      <c r="A9" s="16" t="s">
        <v>26</v>
      </c>
      <c r="B9" s="3"/>
      <c r="C9" s="791" t="s">
        <v>84</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32.412999999999997</v>
      </c>
      <c r="D12" s="797"/>
      <c r="E12" s="3"/>
      <c r="F12" s="3"/>
    </row>
    <row r="13" spans="1:8" ht="13.5" thickBot="1" x14ac:dyDescent="0.25">
      <c r="A13" s="15" t="s">
        <v>20</v>
      </c>
      <c r="B13" s="3"/>
      <c r="C13" s="796">
        <v>32.412999999999997</v>
      </c>
      <c r="D13" s="797"/>
      <c r="E13" s="3"/>
      <c r="F13" s="3"/>
    </row>
    <row r="14" spans="1:8" ht="13.5" thickBot="1" x14ac:dyDescent="0.25">
      <c r="A14" s="16" t="s">
        <v>1</v>
      </c>
      <c r="B14" s="3"/>
      <c r="C14" s="796">
        <v>13.897</v>
      </c>
      <c r="D14" s="797"/>
      <c r="E14" s="3"/>
      <c r="F14" s="3"/>
    </row>
    <row r="15" spans="1:8" ht="3" customHeight="1" thickBot="1" x14ac:dyDescent="0.25">
      <c r="A15" s="10"/>
      <c r="B15" s="3"/>
      <c r="C15" s="12"/>
      <c r="D15" s="12"/>
      <c r="E15" s="11"/>
      <c r="F15" s="11"/>
    </row>
    <row r="16" spans="1:8" ht="13.5" thickBot="1" x14ac:dyDescent="0.25">
      <c r="A16" s="15" t="s">
        <v>18</v>
      </c>
      <c r="B16" s="11"/>
      <c r="C16" s="791" t="s">
        <v>1087</v>
      </c>
      <c r="D16" s="792"/>
      <c r="E16" s="792"/>
      <c r="F16" s="792"/>
    </row>
    <row r="17" spans="1:8" ht="13.5" thickBot="1" x14ac:dyDescent="0.25">
      <c r="A17" s="16" t="s">
        <v>19</v>
      </c>
      <c r="B17" s="3"/>
      <c r="C17" s="791" t="s">
        <v>1084</v>
      </c>
      <c r="D17" s="792"/>
      <c r="E17" s="792"/>
      <c r="F17" s="79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13502</v>
      </c>
      <c r="F22" s="55">
        <v>0</v>
      </c>
    </row>
    <row r="23" spans="1:8" x14ac:dyDescent="0.2">
      <c r="A23" s="30"/>
      <c r="B23" s="62">
        <v>620</v>
      </c>
      <c r="C23" s="22"/>
      <c r="D23" s="22" t="s">
        <v>57</v>
      </c>
      <c r="E23" s="55">
        <v>5131</v>
      </c>
      <c r="F23" s="55">
        <v>698.48</v>
      </c>
    </row>
    <row r="24" spans="1:8" x14ac:dyDescent="0.2">
      <c r="A24" s="30"/>
      <c r="B24" s="62">
        <v>630</v>
      </c>
      <c r="C24" s="22"/>
      <c r="D24" s="22" t="s">
        <v>55</v>
      </c>
      <c r="E24" s="55">
        <v>13780</v>
      </c>
      <c r="F24" s="55">
        <v>9198.92</v>
      </c>
    </row>
    <row r="25" spans="1:8" ht="13.5" thickBot="1" x14ac:dyDescent="0.25">
      <c r="A25" s="22"/>
      <c r="B25" s="62">
        <v>640</v>
      </c>
      <c r="C25" s="32"/>
      <c r="D25" s="22" t="s">
        <v>56</v>
      </c>
      <c r="E25" s="55">
        <v>0</v>
      </c>
      <c r="F25" s="55">
        <v>0</v>
      </c>
    </row>
    <row r="26" spans="1:8" ht="13.5" thickBot="1" x14ac:dyDescent="0.25">
      <c r="A26" s="23" t="s">
        <v>11</v>
      </c>
      <c r="B26" s="24"/>
      <c r="C26" s="24"/>
      <c r="D26" s="24"/>
      <c r="E26" s="61">
        <f>SUM(E22:E25)</f>
        <v>32413</v>
      </c>
      <c r="F26" s="61">
        <f>SUM(F22:F25)</f>
        <v>9897.4</v>
      </c>
    </row>
    <row r="27" spans="1:8" ht="13.5" thickBot="1" x14ac:dyDescent="0.25">
      <c r="A27" s="33" t="s">
        <v>12</v>
      </c>
      <c r="B27" s="31"/>
      <c r="C27" s="31"/>
      <c r="D27" s="31"/>
      <c r="E27" s="56"/>
      <c r="F27" s="57"/>
    </row>
    <row r="28" spans="1:8" ht="13.5" thickBot="1" x14ac:dyDescent="0.25">
      <c r="A28" s="26" t="s">
        <v>13</v>
      </c>
      <c r="B28" s="24"/>
      <c r="C28" s="24"/>
      <c r="D28" s="24"/>
      <c r="E28" s="58">
        <f>E27+E26</f>
        <v>32413</v>
      </c>
      <c r="F28" s="58">
        <f>F27+F26</f>
        <v>9897.4</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08" t="s">
        <v>22</v>
      </c>
      <c r="B33" s="809"/>
      <c r="C33" s="810"/>
      <c r="D33" s="174" t="s">
        <v>15</v>
      </c>
      <c r="E33" s="29" t="s">
        <v>878</v>
      </c>
      <c r="F33" s="29" t="s">
        <v>972</v>
      </c>
    </row>
    <row r="34" spans="1:8" ht="57.75" customHeight="1" x14ac:dyDescent="0.2">
      <c r="A34" s="829" t="s">
        <v>329</v>
      </c>
      <c r="B34" s="1007"/>
      <c r="C34" s="830"/>
      <c r="D34" s="45" t="s">
        <v>330</v>
      </c>
      <c r="E34" s="63" t="s">
        <v>494</v>
      </c>
      <c r="F34" s="44">
        <v>1</v>
      </c>
    </row>
    <row r="35" spans="1:8" ht="27.75" customHeight="1" x14ac:dyDescent="0.2">
      <c r="A35" s="6" t="s">
        <v>16</v>
      </c>
      <c r="E35" s="20"/>
      <c r="F35" s="20"/>
    </row>
    <row r="36" spans="1:8" ht="132.75" customHeight="1" x14ac:dyDescent="0.2">
      <c r="A36" s="34" t="s">
        <v>17</v>
      </c>
      <c r="B36" s="798" t="s">
        <v>1118</v>
      </c>
      <c r="C36" s="799"/>
      <c r="D36" s="799"/>
      <c r="E36" s="799"/>
      <c r="F36" s="800"/>
      <c r="G36" s="19"/>
      <c r="H36" s="19"/>
    </row>
    <row r="37" spans="1:8" ht="21.75" customHeight="1" x14ac:dyDescent="0.2"/>
    <row r="38" spans="1:8" ht="45" customHeight="1" x14ac:dyDescent="0.2">
      <c r="A38" s="34" t="s">
        <v>29</v>
      </c>
      <c r="B38" s="798"/>
      <c r="C38" s="799"/>
      <c r="D38" s="799"/>
      <c r="E38" s="799"/>
      <c r="F38" s="800"/>
    </row>
  </sheetData>
  <mergeCells count="12">
    <mergeCell ref="C14:D14"/>
    <mergeCell ref="C8:F8"/>
    <mergeCell ref="C9:F9"/>
    <mergeCell ref="C11:D11"/>
    <mergeCell ref="C12:D12"/>
    <mergeCell ref="C13:D13"/>
    <mergeCell ref="B36:F36"/>
    <mergeCell ref="B38:F38"/>
    <mergeCell ref="C16:F16"/>
    <mergeCell ref="C17:F17"/>
    <mergeCell ref="A33:C33"/>
    <mergeCell ref="A34:C34"/>
  </mergeCells>
  <pageMargins left="0.7" right="0.7" top="0.75" bottom="0.75" header="0.3" footer="0.3"/>
  <pageSetup paperSize="9" scale="94" fitToHeight="0" orientation="portrait"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pageSetUpPr fitToPage="1"/>
  </sheetPr>
  <dimension ref="A1"/>
  <sheetViews>
    <sheetView topLeftCell="A26" workbookViewId="0">
      <selection activeCell="F35" sqref="F35"/>
    </sheetView>
  </sheetViews>
  <sheetFormatPr defaultRowHeight="12.75" x14ac:dyDescent="0.2"/>
  <sheetData/>
  <pageMargins left="0.7" right="0.7" top="0.75" bottom="0.75" header="0.3" footer="0.3"/>
  <pageSetup paperSize="9"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pageSetUpPr fitToPage="1"/>
  </sheetPr>
  <dimension ref="A1:H37"/>
  <sheetViews>
    <sheetView showGridLines="0" workbookViewId="0">
      <selection activeCell="F35" sqref="F3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6" t="s">
        <v>27</v>
      </c>
      <c r="B5" s="3"/>
      <c r="C5" s="42" t="s">
        <v>222</v>
      </c>
      <c r="D5" s="36" t="s">
        <v>536</v>
      </c>
      <c r="E5" s="37"/>
      <c r="F5" s="38"/>
    </row>
    <row r="6" spans="1:8" ht="13.5" thickBot="1" x14ac:dyDescent="0.25">
      <c r="A6" s="4"/>
      <c r="B6" s="3"/>
      <c r="C6" s="3"/>
      <c r="D6" s="3"/>
      <c r="E6" s="3"/>
      <c r="F6" s="3"/>
    </row>
    <row r="7" spans="1:8" ht="13.5" thickBot="1" x14ac:dyDescent="0.25">
      <c r="A7" s="15" t="s">
        <v>21</v>
      </c>
      <c r="B7" s="3"/>
      <c r="C7" s="9" t="s">
        <v>64</v>
      </c>
      <c r="D7" s="8"/>
      <c r="E7" s="8"/>
      <c r="F7" s="53"/>
    </row>
    <row r="8" spans="1:8" ht="13.5" thickBot="1" x14ac:dyDescent="0.25">
      <c r="A8" s="16" t="s">
        <v>42</v>
      </c>
      <c r="B8" s="3"/>
      <c r="C8" s="791" t="s">
        <v>48</v>
      </c>
      <c r="D8" s="792"/>
      <c r="E8" s="792"/>
      <c r="F8" s="793"/>
    </row>
    <row r="9" spans="1:8" ht="13.5" thickBot="1" x14ac:dyDescent="0.25">
      <c r="A9" s="16" t="s">
        <v>26</v>
      </c>
      <c r="B9" s="3"/>
      <c r="C9" s="791" t="s">
        <v>537</v>
      </c>
      <c r="D9" s="792"/>
      <c r="E9" s="792"/>
      <c r="F9" s="793"/>
    </row>
    <row r="10" spans="1:8" ht="8.25" customHeight="1" thickBot="1" x14ac:dyDescent="0.25">
      <c r="A10" s="4"/>
      <c r="B10" s="3"/>
      <c r="C10" s="3"/>
      <c r="D10" s="3"/>
      <c r="E10" s="3"/>
      <c r="F10" s="3"/>
    </row>
    <row r="11" spans="1:8" ht="13.5" thickBot="1" x14ac:dyDescent="0.25">
      <c r="A11" s="4"/>
      <c r="B11" s="3"/>
      <c r="C11" s="794" t="s">
        <v>28</v>
      </c>
      <c r="D11" s="795"/>
      <c r="E11" s="3"/>
      <c r="F11" s="3"/>
    </row>
    <row r="12" spans="1:8" ht="13.5" thickBot="1" x14ac:dyDescent="0.25">
      <c r="A12" s="18" t="s">
        <v>2</v>
      </c>
      <c r="B12" s="3"/>
      <c r="C12" s="796">
        <v>3</v>
      </c>
      <c r="D12" s="797"/>
      <c r="E12" s="3"/>
      <c r="F12" s="3"/>
    </row>
    <row r="13" spans="1:8" ht="13.5" thickBot="1" x14ac:dyDescent="0.25">
      <c r="A13" s="15" t="s">
        <v>20</v>
      </c>
      <c r="B13" s="3"/>
      <c r="C13" s="796">
        <v>3</v>
      </c>
      <c r="D13" s="797"/>
      <c r="E13" s="3"/>
      <c r="F13" s="3"/>
    </row>
    <row r="14" spans="1:8" ht="13.5" thickBot="1" x14ac:dyDescent="0.25">
      <c r="A14" s="16" t="s">
        <v>1</v>
      </c>
      <c r="B14" s="3"/>
      <c r="C14" s="796">
        <v>5.0529999999999999</v>
      </c>
      <c r="D14" s="797"/>
      <c r="E14" s="3"/>
      <c r="F14" s="3"/>
    </row>
    <row r="15" spans="1:8" ht="3" customHeight="1" thickBot="1" x14ac:dyDescent="0.25">
      <c r="A15" s="10"/>
      <c r="B15" s="3"/>
      <c r="C15" s="12"/>
      <c r="D15" s="12"/>
      <c r="E15" s="11"/>
      <c r="F15" s="11"/>
    </row>
    <row r="16" spans="1:8" ht="13.5" thickBot="1" x14ac:dyDescent="0.25">
      <c r="A16" s="15" t="s">
        <v>18</v>
      </c>
      <c r="B16" s="11"/>
      <c r="C16" s="791" t="s">
        <v>1087</v>
      </c>
      <c r="D16" s="792"/>
      <c r="E16" s="792"/>
      <c r="F16" s="793"/>
    </row>
    <row r="17" spans="1:8" ht="13.5" thickBot="1" x14ac:dyDescent="0.25">
      <c r="A17" s="16" t="s">
        <v>19</v>
      </c>
      <c r="B17" s="3"/>
      <c r="C17" s="791" t="s">
        <v>1084</v>
      </c>
      <c r="D17" s="792"/>
      <c r="E17" s="792"/>
      <c r="F17" s="793"/>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30"/>
      <c r="B22" s="62">
        <v>630</v>
      </c>
      <c r="C22" s="22"/>
      <c r="D22" s="22" t="s">
        <v>55</v>
      </c>
      <c r="E22" s="55">
        <v>3000</v>
      </c>
      <c r="F22" s="55">
        <v>5053.2</v>
      </c>
    </row>
    <row r="23" spans="1:8" ht="13.5" thickBot="1" x14ac:dyDescent="0.25">
      <c r="A23" s="22"/>
      <c r="B23" s="62"/>
      <c r="C23" s="32"/>
      <c r="D23" s="22"/>
      <c r="E23" s="55"/>
      <c r="F23" s="55"/>
    </row>
    <row r="24" spans="1:8" ht="13.5" thickBot="1" x14ac:dyDescent="0.25">
      <c r="A24" s="23" t="s">
        <v>11</v>
      </c>
      <c r="B24" s="24"/>
      <c r="C24" s="24"/>
      <c r="D24" s="24"/>
      <c r="E24" s="61">
        <f>SUM(E22:E23)</f>
        <v>3000</v>
      </c>
      <c r="F24" s="61">
        <f>SUM(F22:F23)</f>
        <v>5053.2</v>
      </c>
    </row>
    <row r="25" spans="1:8" ht="13.5" thickBot="1" x14ac:dyDescent="0.25">
      <c r="A25" s="33" t="s">
        <v>12</v>
      </c>
      <c r="B25" s="31"/>
      <c r="C25" s="31"/>
      <c r="D25" s="31"/>
      <c r="E25" s="56"/>
      <c r="F25" s="57"/>
    </row>
    <row r="26" spans="1:8" ht="13.5" thickBot="1" x14ac:dyDescent="0.25">
      <c r="A26" s="26" t="s">
        <v>13</v>
      </c>
      <c r="B26" s="24"/>
      <c r="C26" s="24"/>
      <c r="D26" s="24"/>
      <c r="E26" s="58">
        <f>E25+E24</f>
        <v>3000</v>
      </c>
      <c r="F26" s="58">
        <f>F25+F24</f>
        <v>5053.2</v>
      </c>
    </row>
    <row r="27" spans="1:8" ht="7.5" customHeight="1" x14ac:dyDescent="0.2"/>
    <row r="28" spans="1:8" hidden="1" x14ac:dyDescent="0.2"/>
    <row r="29" spans="1:8" ht="15.75" x14ac:dyDescent="0.25">
      <c r="A29" s="13" t="s">
        <v>14</v>
      </c>
      <c r="B29" s="14"/>
      <c r="C29" s="14"/>
      <c r="D29" s="14"/>
      <c r="E29" s="14"/>
      <c r="F29" s="14"/>
      <c r="G29" s="47"/>
      <c r="H29" s="47"/>
    </row>
    <row r="30" spans="1:8" ht="6" customHeight="1" x14ac:dyDescent="0.2">
      <c r="A30" s="1"/>
    </row>
    <row r="31" spans="1:8" ht="22.5" x14ac:dyDescent="0.2">
      <c r="A31" s="808" t="s">
        <v>22</v>
      </c>
      <c r="B31" s="809"/>
      <c r="C31" s="810"/>
      <c r="D31" s="174" t="s">
        <v>15</v>
      </c>
      <c r="E31" s="175" t="s">
        <v>878</v>
      </c>
      <c r="F31" s="29" t="s">
        <v>972</v>
      </c>
    </row>
    <row r="32" spans="1:8" ht="68.25" customHeight="1" x14ac:dyDescent="0.2">
      <c r="A32" s="807" t="s">
        <v>538</v>
      </c>
      <c r="B32" s="807"/>
      <c r="C32" s="807"/>
      <c r="D32" s="45" t="s">
        <v>540</v>
      </c>
      <c r="E32" s="44" t="s">
        <v>541</v>
      </c>
      <c r="F32" s="44" t="s">
        <v>1138</v>
      </c>
    </row>
    <row r="33" spans="1:8" ht="57.75" customHeight="1" x14ac:dyDescent="0.2">
      <c r="A33" s="807" t="s">
        <v>539</v>
      </c>
      <c r="B33" s="807"/>
      <c r="C33" s="807"/>
      <c r="D33" s="45" t="s">
        <v>483</v>
      </c>
      <c r="E33" s="244" t="s">
        <v>33</v>
      </c>
      <c r="F33" s="244" t="s">
        <v>33</v>
      </c>
    </row>
    <row r="34" spans="1:8" ht="27.75" customHeight="1" x14ac:dyDescent="0.2">
      <c r="A34" s="6" t="s">
        <v>16</v>
      </c>
      <c r="E34" s="20"/>
      <c r="F34" s="20"/>
    </row>
    <row r="35" spans="1:8" ht="115.9" customHeight="1" x14ac:dyDescent="0.2">
      <c r="A35" s="34" t="s">
        <v>17</v>
      </c>
      <c r="B35" s="798" t="s">
        <v>1137</v>
      </c>
      <c r="C35" s="799"/>
      <c r="D35" s="799"/>
      <c r="E35" s="799"/>
      <c r="F35" s="800"/>
      <c r="G35" s="19"/>
      <c r="H35" s="19"/>
    </row>
    <row r="36" spans="1:8" ht="12" customHeight="1" x14ac:dyDescent="0.2"/>
    <row r="37" spans="1:8" ht="28.5" customHeight="1" x14ac:dyDescent="0.2">
      <c r="A37" s="34" t="s">
        <v>29</v>
      </c>
      <c r="B37" s="919"/>
      <c r="C37" s="920"/>
      <c r="D37" s="920"/>
      <c r="E37" s="920"/>
      <c r="F37" s="921"/>
    </row>
  </sheetData>
  <mergeCells count="13">
    <mergeCell ref="C14:D14"/>
    <mergeCell ref="B37:F37"/>
    <mergeCell ref="C16:F16"/>
    <mergeCell ref="C17:F17"/>
    <mergeCell ref="A31:C31"/>
    <mergeCell ref="A32:C32"/>
    <mergeCell ref="A33:C33"/>
    <mergeCell ref="B35:F35"/>
    <mergeCell ref="C8:F8"/>
    <mergeCell ref="C9:F9"/>
    <mergeCell ref="C11:D11"/>
    <mergeCell ref="C12:D12"/>
    <mergeCell ref="C13:D13"/>
  </mergeCells>
  <pageMargins left="0.7" right="0.7" top="0.75" bottom="0.75" header="0.3" footer="0.3"/>
  <pageSetup paperSize="9" scale="9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84</vt:i4>
      </vt:variant>
    </vt:vector>
  </HeadingPairs>
  <TitlesOfParts>
    <vt:vector size="84" baseType="lpstr">
      <vt:lpstr>Úvod</vt:lpstr>
      <vt:lpstr>1.1 Vedenie mesta</vt:lpstr>
      <vt:lpstr>1.2 Členstvo v org.a združ.</vt:lpstr>
      <vt:lpstr>1.3 Strategické plánovanie</vt:lpstr>
      <vt:lpstr>1.4 Manažment investícií</vt:lpstr>
      <vt:lpstr>1.5 Rozpočtovníctvo a audit</vt:lpstr>
      <vt:lpstr>1.6 Správa daní a poplatkov</vt:lpstr>
      <vt:lpstr>1.7 Kontrolná činnosť, petície</vt:lpstr>
      <vt:lpstr>1.8 Znalecké a porad.služby</vt:lpstr>
      <vt:lpstr>2.1 Propagácia a prezentácia </vt:lpstr>
      <vt:lpstr>2.2 Reg.,nar. a nadnár.spolupr.</vt:lpstr>
      <vt:lpstr>2.4 Mestské noviny FZ</vt:lpstr>
      <vt:lpstr>2.3 Internetová komunikácia</vt:lpstr>
      <vt:lpstr>3.1 Správne konanie</vt:lpstr>
      <vt:lpstr>3.2 Činnosť samosprávnych org.</vt:lpstr>
      <vt:lpstr>Hárok2</vt:lpstr>
      <vt:lpstr>3.3 Voľby</vt:lpstr>
      <vt:lpstr>3.4 Majet.vysp.a spr.nehnut.</vt:lpstr>
      <vt:lpstr>3.5 Vzdelávanie zamestnancov</vt:lpstr>
      <vt:lpstr>3.6 Archív,registratúra</vt:lpstr>
      <vt:lpstr>3.7  Mestský informačný syst.</vt:lpstr>
      <vt:lpstr>3.8 Správa služ.mot.voz.</vt:lpstr>
      <vt:lpstr>4.1 Matrika</vt:lpstr>
      <vt:lpstr>4.2 Osvedč.listín a podpis.</vt:lpstr>
      <vt:lpstr>4.3 Evidencia obyv.</vt:lpstr>
      <vt:lpstr>4.4 Služby podnikateľom</vt:lpstr>
      <vt:lpstr>4.5 Org.občianskych obradov</vt:lpstr>
      <vt:lpstr>4.6 Úradná tabuľa</vt:lpstr>
      <vt:lpstr>5.1 Ver.poriadok a bezp.</vt:lpstr>
      <vt:lpstr>5.2 MOPS</vt:lpstr>
      <vt:lpstr>5.3 Kamerový systém</vt:lpstr>
      <vt:lpstr>5.4 Civilná ochrana</vt:lpstr>
      <vt:lpstr>5.5 Požiarna ochrana</vt:lpstr>
      <vt:lpstr>6.VPS</vt:lpstr>
      <vt:lpstr>7.1 Výstavba MK</vt:lpstr>
      <vt:lpstr>7.2 opr.a údr.MKaVP </vt:lpstr>
      <vt:lpstr>7.3 Údržba zelene</vt:lpstr>
      <vt:lpstr>8.1.1 MŠ-Óvoda Daxnerova</vt:lpstr>
      <vt:lpstr>8.1.2 MŠ-Óvoda Štúrova</vt:lpstr>
      <vt:lpstr>8.2.1ZŠ FL 64A</vt:lpstr>
      <vt:lpstr>8.2.2ZŠ Mocsáry</vt:lpstr>
      <vt:lpstr>8.2.3ZŠ Školská</vt:lpstr>
      <vt:lpstr>8.2.4ZŠ Koháry</vt:lpstr>
      <vt:lpstr>8.3 Podpora šk.d. FL64A</vt:lpstr>
      <vt:lpstr>8.3 Podp.šk.d.ZŠMocsáry</vt:lpstr>
      <vt:lpstr>8.3 Podpora šk.d. Školská1</vt:lpstr>
      <vt:lpstr>8.3 Podp.šk.d.ZŠKoháry</vt:lpstr>
      <vt:lpstr>8.4.1 ŠJpriMŠ Dax.</vt:lpstr>
      <vt:lpstr>8.4.2 ŠJpriMŠ Štúr.</vt:lpstr>
      <vt:lpstr>8.4.3 ŠJpriZŠ FL64A </vt:lpstr>
      <vt:lpstr>8.4.4 ŠJpriZŠ Školská</vt:lpstr>
      <vt:lpstr>8.4.5 ŠJpriZŠ Koháry</vt:lpstr>
      <vt:lpstr>8.5.0 ZUŠ</vt:lpstr>
      <vt:lpstr>8.5.1 ŠKD FL64A</vt:lpstr>
      <vt:lpstr>8.5.2 ŠKD Mocsáry</vt:lpstr>
      <vt:lpstr>8.5.3 ŠKD Školská</vt:lpstr>
      <vt:lpstr>8.5.4 ŚKD Koháry</vt:lpstr>
      <vt:lpstr>8.6 Školský úrad</vt:lpstr>
      <vt:lpstr>8.7 ZŠFL64A neform.v.</vt:lpstr>
      <vt:lpstr>8.7 ZŠMocsáry neform.v.</vt:lpstr>
      <vt:lpstr>8.7 ZŠŠkolská neform.v. </vt:lpstr>
      <vt:lpstr>8.7 ZŠKoháry neform.v.</vt:lpstr>
      <vt:lpstr>9.1 Podpora šport.aktivít</vt:lpstr>
      <vt:lpstr>9.2 Prev.šport.areálu a ihrísk</vt:lpstr>
      <vt:lpstr>10.1Kult.v meste(MsKS)</vt:lpstr>
      <vt:lpstr>10.3Podp.kult.a spol.aktivítOZ</vt:lpstr>
      <vt:lpstr>10.2,4,5 HMF</vt:lpstr>
      <vt:lpstr>11.1 Menšie obecné služby</vt:lpstr>
      <vt:lpstr>11.2 Územné a stavebné konanie</vt:lpstr>
      <vt:lpstr>11.3 Ind.rozvoj.na z.pož.</vt:lpstr>
      <vt:lpstr>11.4 Ochr.prír.a krajiny</vt:lpstr>
      <vt:lpstr>12.1 Dávky v HN</vt:lpstr>
      <vt:lpstr>12.2 Opat.a prepr.služba</vt:lpstr>
      <vt:lpstr>12.3 Org.strav.dôchodcov</vt:lpstr>
      <vt:lpstr>12.4 Denný stacionár</vt:lpstr>
      <vt:lpstr>12.5 Dotácie pre deti</vt:lpstr>
      <vt:lpstr>12.6 Starost.v DD Nezábudka</vt:lpstr>
      <vt:lpstr>12.7.1 TSP</vt:lpstr>
      <vt:lpstr>12.7.2 KC</vt:lpstr>
      <vt:lpstr>12.8 Osobitný príjemca</vt:lpstr>
      <vt:lpstr>13.1 Mestský úrad</vt:lpstr>
      <vt:lpstr>13.2 Spoločný OcÚ</vt:lpstr>
      <vt:lpstr>13.3 Realizácia národných proje</vt:lpstr>
      <vt:lpstr>Hárok1</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dasa.paszkiewiczova</cp:lastModifiedBy>
  <cp:lastPrinted>2021-06-16T06:01:06Z</cp:lastPrinted>
  <dcterms:created xsi:type="dcterms:W3CDTF">1997-01-24T11:07:25Z</dcterms:created>
  <dcterms:modified xsi:type="dcterms:W3CDTF">2021-06-16T06:42:16Z</dcterms:modified>
</cp:coreProperties>
</file>