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C:\Users\erika.anderkova\Documents\01.Reg.rozvoj\Projekty\2023\EVS\PHRSR_Filakovo\Dokument\Erika_august\final_30.08.2023\"/>
    </mc:Choice>
  </mc:AlternateContent>
  <xr:revisionPtr revIDLastSave="0" documentId="8_{BCA16788-A267-495E-A82E-BC7AB8246D56}" xr6:coauthVersionLast="47" xr6:coauthVersionMax="47" xr10:uidLastSave="{00000000-0000-0000-0000-000000000000}"/>
  <bookViews>
    <workbookView xWindow="1776" yWindow="1776" windowWidth="23040" windowHeight="12204" xr2:uid="{00000000-000D-0000-FFFF-FFFF00000000}"/>
  </bookViews>
  <sheets>
    <sheet name="Plnenie programu rozvoja ob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9" i="1" l="1"/>
  <c r="H113" i="1"/>
  <c r="H71" i="1"/>
  <c r="H12" i="1" l="1"/>
  <c r="I197" i="1" l="1"/>
  <c r="I200" i="1"/>
  <c r="I199" i="1"/>
  <c r="H72" i="1"/>
  <c r="H373" i="1"/>
  <c r="I181" i="1"/>
  <c r="H365" i="1" l="1"/>
  <c r="H115" i="1"/>
  <c r="G276" i="1" l="1"/>
  <c r="G246" i="1"/>
  <c r="G245" i="1"/>
  <c r="G212" i="1"/>
  <c r="G211" i="1"/>
  <c r="G274" i="1"/>
  <c r="G210" i="1"/>
  <c r="G209" i="1"/>
  <c r="G208" i="1"/>
  <c r="G239" i="1"/>
  <c r="G194" i="1"/>
  <c r="G37" i="1"/>
  <c r="G36" i="1"/>
  <c r="G35" i="1"/>
  <c r="G34" i="1"/>
  <c r="G273" i="1"/>
  <c r="G234" i="1"/>
  <c r="G233" i="1"/>
  <c r="G232" i="1"/>
  <c r="G231" i="1"/>
  <c r="G230" i="1"/>
  <c r="G229" i="1"/>
  <c r="G228" i="1"/>
  <c r="G207" i="1"/>
  <c r="G206" i="1"/>
  <c r="G159" i="1"/>
  <c r="G155" i="1"/>
  <c r="G148" i="1"/>
  <c r="L275" i="1"/>
  <c r="G275" i="1"/>
  <c r="H205" i="1"/>
  <c r="G205" i="1" s="1"/>
  <c r="I204" i="1"/>
  <c r="H204" i="1"/>
  <c r="G224" i="1"/>
  <c r="G215" i="1"/>
  <c r="G203" i="1"/>
  <c r="G171" i="1"/>
  <c r="G170" i="1"/>
  <c r="G169" i="1"/>
  <c r="G285" i="1"/>
  <c r="G284" i="1"/>
  <c r="G283" i="1"/>
  <c r="G282" i="1"/>
  <c r="G281" i="1"/>
  <c r="G288" i="1"/>
  <c r="G287" i="1"/>
  <c r="G286" i="1"/>
  <c r="G204" i="1" l="1"/>
  <c r="G41" i="1" l="1"/>
  <c r="G38" i="1"/>
  <c r="H112" i="1" l="1"/>
  <c r="I31" i="1" l="1"/>
  <c r="I177" i="1" l="1"/>
  <c r="I175" i="1"/>
  <c r="I201" i="1"/>
  <c r="I173" i="1"/>
  <c r="I163" i="1"/>
  <c r="I196" i="1"/>
  <c r="I252" i="1"/>
  <c r="I185" i="1"/>
  <c r="I190" i="1"/>
  <c r="I187" i="1"/>
  <c r="I179" i="1"/>
  <c r="I189" i="1"/>
  <c r="I188" i="1"/>
  <c r="H73" i="1"/>
  <c r="H122" i="1"/>
  <c r="H43" i="1"/>
  <c r="H16" i="1"/>
  <c r="I166" i="1" l="1"/>
  <c r="I269" i="1"/>
  <c r="I264" i="1"/>
  <c r="I261" i="1"/>
  <c r="I258" i="1"/>
  <c r="I256" i="1"/>
  <c r="I195" i="1"/>
  <c r="I254" i="1"/>
  <c r="H124" i="1"/>
  <c r="H82" i="1"/>
  <c r="H90" i="1"/>
  <c r="H100" i="1"/>
  <c r="H128" i="1"/>
  <c r="H93" i="1" l="1"/>
  <c r="H86" i="1"/>
  <c r="H78" i="1"/>
  <c r="H108" i="1"/>
  <c r="H45" i="1"/>
  <c r="H21" i="1" l="1"/>
  <c r="H106" i="1"/>
  <c r="H127" i="1"/>
  <c r="H28" i="1"/>
  <c r="H26" i="1" l="1"/>
  <c r="H103" i="1"/>
  <c r="H117" i="1"/>
  <c r="I138" i="1"/>
  <c r="H120" i="1"/>
  <c r="H81" i="1"/>
</calcChain>
</file>

<file path=xl/sharedStrings.xml><?xml version="1.0" encoding="utf-8"?>
<sst xmlns="http://schemas.openxmlformats.org/spreadsheetml/2006/main" count="1542" uniqueCount="895">
  <si>
    <t>Termín realizácie</t>
  </si>
  <si>
    <t>Názov obce:</t>
  </si>
  <si>
    <t xml:space="preserve">začiatok mesiac/rok </t>
  </si>
  <si>
    <t>ukončenie mesiac/rok</t>
  </si>
  <si>
    <t>Celkový rozpočet  projektu (EUR)</t>
  </si>
  <si>
    <t>Názov plánovaného ukazovateľa</t>
  </si>
  <si>
    <t>P.č.</t>
  </si>
  <si>
    <t>Okres:</t>
  </si>
  <si>
    <r>
      <t xml:space="preserve">Hlavné ukazovatele plnenia projektu </t>
    </r>
    <r>
      <rPr>
        <i/>
        <sz val="8"/>
        <color indexed="8"/>
        <rFont val="Calibri"/>
        <family val="2"/>
        <charset val="238"/>
      </rPr>
      <t>(môže byť viac ukazovateľov)</t>
    </r>
  </si>
  <si>
    <r>
      <t xml:space="preserve">Má obec schválený platný  program rozvoja obce?                                  </t>
    </r>
    <r>
      <rPr>
        <sz val="8"/>
        <color indexed="8"/>
        <rFont val="Calibri"/>
        <family val="2"/>
        <charset val="238"/>
      </rPr>
      <t>(myslí sa aj spoločný program s ďalšími obcami)</t>
    </r>
  </si>
  <si>
    <t>od roku:</t>
  </si>
  <si>
    <t xml:space="preserve">do roku: </t>
  </si>
  <si>
    <t>Percento:</t>
  </si>
  <si>
    <t xml:space="preserve">Rok schválenia: </t>
  </si>
  <si>
    <t>Názov a platnosť  programu rozvoja obce :</t>
  </si>
  <si>
    <t>1.</t>
  </si>
  <si>
    <t>Názov projektu/realizovanej aktivity</t>
  </si>
  <si>
    <t>Plán. číselná hodnota a jednotka ukazovateľa</t>
  </si>
  <si>
    <t>2.</t>
  </si>
  <si>
    <t>Mesto Fiľakovo</t>
  </si>
  <si>
    <t>Lučenec</t>
  </si>
  <si>
    <t>Program rozvoja mesta Fiľakovo</t>
  </si>
  <si>
    <t>áno</t>
  </si>
  <si>
    <t>Zefektívnenie existujúceho systému separovaného zberu komunálneho odpadu na území mesta Fiľakovo</t>
  </si>
  <si>
    <t>Výstavba nájomných bytov pre marginalizované komunity v meste Fiľakovo</t>
  </si>
  <si>
    <t>Efektivita, progresívnosť a budúcnosť pod jednou strechou - v škole 21. storočia: ZŠ s VJM - ul. Mládežnícka č. 7, Fiľakovo</t>
  </si>
  <si>
    <t>4.</t>
  </si>
  <si>
    <t>5.</t>
  </si>
  <si>
    <t>6.</t>
  </si>
  <si>
    <t>Aktivačná činnost formou menších obecných služieb pre obec - MOS</t>
  </si>
  <si>
    <t>Aktivačná činnost - AČ</t>
  </si>
  <si>
    <t>Podpora zamestnávanie UoZ - pre subjekty nevykonávajúce hospodársku činnosť - Ochrana pred povodňami, § 54 ods. 1 písm. a) zákona č. 5/2004 Z.z. o službách zamestnanosti a o zmene a doplnneí niektorých zákonov v znení neskorších predpisov</t>
  </si>
  <si>
    <t>Spoznajte nás - prezentácia súborov KC Fiľakovo</t>
  </si>
  <si>
    <t>"Nadstavba a rekonštrukcia objektu MŠ Daxnerova 15, Fiľakovo"</t>
  </si>
  <si>
    <t>Obnova a konzervácia torzálnej architektúry NKP hrad Fiľakovo</t>
  </si>
  <si>
    <t>"Šanca na zamestnanie" pre subjekty nevykonávajúce hospodársku činnosť</t>
  </si>
  <si>
    <t>7.</t>
  </si>
  <si>
    <t>Hudba - náš spoločný jazyk</t>
  </si>
  <si>
    <t>Umelecká dielňa FOLT</t>
  </si>
  <si>
    <t>SPOZNAJME SA! – Dni maďarskej kultúry</t>
  </si>
  <si>
    <t>8.</t>
  </si>
  <si>
    <t>9.</t>
  </si>
  <si>
    <t>10.</t>
  </si>
  <si>
    <t>XXVI. Palócke dni - trojdňový multitematický národnostný kultúrny festival</t>
  </si>
  <si>
    <t>11.</t>
  </si>
  <si>
    <t>12.</t>
  </si>
  <si>
    <t>Palócka Veľká noc na fiľakovskom hrade – 11. ročník folklórneho festivalu</t>
  </si>
  <si>
    <t xml:space="preserve">Počet technicky zhodnotených sociálnych zariadení MsÚ Fiľakovo  </t>
  </si>
  <si>
    <t>2 soc. zar.</t>
  </si>
  <si>
    <t xml:space="preserve">Zenei készségfejlesztés a hagyományéltetés útján határon innen és túl  </t>
  </si>
  <si>
    <t>2016-1-HU01-KA201-022919</t>
  </si>
  <si>
    <t>"Rozvoj hudobných zručností prostredníctvom pestovania ľudových tradícií u nás aj mimo hraníc"</t>
  </si>
  <si>
    <t>13.</t>
  </si>
  <si>
    <t xml:space="preserve">Počet vybudovaných zberných miest a dvorov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</si>
  <si>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Počet zakúpených zberových vozidiel            </t>
  </si>
  <si>
    <t xml:space="preserve">Počet zakúpených zariadení na dotrieďovanie KO a ZKO            </t>
  </si>
  <si>
    <t xml:space="preserve">Počet zakúpených zariadení na úpravu zložiek KO          </t>
  </si>
  <si>
    <t xml:space="preserve">Počet zakúpených kontajnerov      </t>
  </si>
  <si>
    <t xml:space="preserve">Počet zakúpených zberných nádob                                                                                                                                                                           </t>
  </si>
  <si>
    <t xml:space="preserve">Počet vyseparovaných zložiek    </t>
  </si>
  <si>
    <t xml:space="preserve">Počet vytvorených pracovných miest     </t>
  </si>
  <si>
    <t>Počet uskutočnených informačných aktivít</t>
  </si>
  <si>
    <t>24 ks</t>
  </si>
  <si>
    <t>2 ks</t>
  </si>
  <si>
    <t>1 ks</t>
  </si>
  <si>
    <t>5 ks</t>
  </si>
  <si>
    <t>109 ks</t>
  </si>
  <si>
    <t>4 ks</t>
  </si>
  <si>
    <t>1 osoba</t>
  </si>
  <si>
    <t>Počet vytvorených pracovných miest pre znevýhodnené skupiny</t>
  </si>
  <si>
    <t xml:space="preserve">Počet nových objektov     </t>
  </si>
  <si>
    <t>Maximálny počet užívateľov</t>
  </si>
  <si>
    <t xml:space="preserve">1 ks </t>
  </si>
  <si>
    <t>35 osôb</t>
  </si>
  <si>
    <t xml:space="preserve">Počet technicky zhodnotených objektov    </t>
  </si>
  <si>
    <t>Zateplená plocha</t>
  </si>
  <si>
    <t>2 300,48 m²</t>
  </si>
  <si>
    <t>Rekonstruovaná plocha</t>
  </si>
  <si>
    <t>1080 m²</t>
  </si>
  <si>
    <t>Počet účastníkov, ktorým boli výstupy projektu adresované</t>
  </si>
  <si>
    <t>140 osôb</t>
  </si>
  <si>
    <t>Rozšírenie kapacít nadstavbou a rekonštrukciou</t>
  </si>
  <si>
    <t>4 skupiny</t>
  </si>
  <si>
    <t>Počet návštevníkov</t>
  </si>
  <si>
    <t>Počet účinkujúce skupiny</t>
  </si>
  <si>
    <t>Príprava a realizácia trojdňového kultúrneho festivalu.</t>
  </si>
  <si>
    <t>6 000 EUR</t>
  </si>
  <si>
    <t>Počet účastníkov jednotlivých workshopov</t>
  </si>
  <si>
    <t>Hosťovanie Divadla Thália Színház</t>
  </si>
  <si>
    <t>Zabezpečiť hosťujúce vystúpenie Divadla Thália Színház z Košíc</t>
  </si>
  <si>
    <t>Počet divadelných predstavení</t>
  </si>
  <si>
    <t>1 165 EUR</t>
  </si>
  <si>
    <t>3.</t>
  </si>
  <si>
    <t>Počet divákov</t>
  </si>
  <si>
    <t>Počet účinkujúcich</t>
  </si>
  <si>
    <t>Príprava a realizácia dvojdňového multietnického hudobného festivalu</t>
  </si>
  <si>
    <t>1 585 EUR</t>
  </si>
  <si>
    <t>Počet účastníkov predstavenia</t>
  </si>
  <si>
    <t>Počet návštevníkov predstavenia</t>
  </si>
  <si>
    <t>Príprava a realizácia folklórneho festivalu.</t>
  </si>
  <si>
    <t>Vytvorenie duševného produktu v rámci projektu "Erasmus+" kľúčová aktivita č.2 (KA2): Spolupráca v oblasti inovácií a overených aktivít - strategické partnerstvá v rámci verejnej osvety (výchovy a vzdelávania) spolčný projekt 4 partnerov (z Fiľakova MŠ Daxnerova)</t>
  </si>
  <si>
    <t>212 516 EUR</t>
  </si>
  <si>
    <t>14.</t>
  </si>
  <si>
    <t>Počet UoZ (uchádzač o zamestnanie)</t>
  </si>
  <si>
    <t xml:space="preserve">Počet UoZ </t>
  </si>
  <si>
    <t>Počet UoZ na čistenie a udržiavanie vodných tokov</t>
  </si>
  <si>
    <t>33 429 EUR</t>
  </si>
  <si>
    <t xml:space="preserve">Poskytnutie finančného príspevku na podporu vytvorenia pracovného miesta pre znevýhodnených UoZ u verejných zamestnávateľov 
</t>
  </si>
  <si>
    <t xml:space="preserve">Vytvorenie pracovných miest pre UoZ v oblasti obnovy kultúrneho dedičstva </t>
  </si>
  <si>
    <t>11 osôb</t>
  </si>
  <si>
    <t>2+2 osoby</t>
  </si>
  <si>
    <t>Prezentácia kultúrneho dedičstva historického Novohradu presahujúceho hranice a dobu</t>
  </si>
  <si>
    <t xml:space="preserve">Počet vybudovaných prístupných ciest pod hradom      </t>
  </si>
  <si>
    <t xml:space="preserve">Počet vybudovaných parkovísk    </t>
  </si>
  <si>
    <t>Počet vybudovaných infobodov</t>
  </si>
  <si>
    <t>Obnova a konzervácia torzálnej architektúry NKP hrad Fiľakovo – II. etapa</t>
  </si>
  <si>
    <t>Očistenie lomového kameňa od malty</t>
  </si>
  <si>
    <t>4 m³</t>
  </si>
  <si>
    <t>Odvoz sutiny a vybúraných hmôt na skládku</t>
  </si>
  <si>
    <t>19,3 t</t>
  </si>
  <si>
    <t>Obnova NKP hrad Fiľakovo 440/1-22</t>
  </si>
  <si>
    <t>Odškárovanie muriva</t>
  </si>
  <si>
    <t>Murárske a konzervačné práce</t>
  </si>
  <si>
    <t>8,4 m³</t>
  </si>
  <si>
    <t>Rekonštrukcia a bezbariérové sprístupnenie sociálnych zariadení MsÚ Fiľakovo - odstránenie havarijného stavu, II. etapa</t>
  </si>
  <si>
    <t>Počet vymenených dverí.</t>
  </si>
  <si>
    <t>Počet zrenovovaných toalet.</t>
  </si>
  <si>
    <t>Počet zrenovovaných umývadiel.</t>
  </si>
  <si>
    <t>Zníženie energetickej náročnosti budovy MsKs Fiľakovo, s komplexným zateplením strešnej konštrukcie</t>
  </si>
  <si>
    <t>Murivo nosné s betónovou výplňou</t>
  </si>
  <si>
    <t>3,25 m³</t>
  </si>
  <si>
    <t>Kontaktný zatepľovací systém</t>
  </si>
  <si>
    <t>241,1 m²</t>
  </si>
  <si>
    <t>Prestavba hotela na bytový dom - Mládežnícka 768/1 F</t>
  </si>
  <si>
    <t>Počet nových bytov</t>
  </si>
  <si>
    <t>Obnova NKP hrad Fiľakovo 440/1-22, statické zabezpečenie a stavebná obnova delovej bašty</t>
  </si>
  <si>
    <t>Kovové dvere</t>
  </si>
  <si>
    <t>Balkónový chrlič</t>
  </si>
  <si>
    <t>Novostavba tržnice mesta Fiľakovo</t>
  </si>
  <si>
    <t>"Rekonštrukcia miestnej komunikácie v prostredí marginalizovaných rómskych komunít v meste Fiľakovo" (ul. Jilemnického)</t>
  </si>
  <si>
    <t>dotácia</t>
  </si>
  <si>
    <t>Rekonštrukcia  a bezbariérové sprístupnenie sociálnych zariadení MsÚ Fiľakovo - odstránenie havarijného stavu, I. etapa</t>
  </si>
  <si>
    <t>Kompostáreň mesta Fiľakovo</t>
  </si>
  <si>
    <t>kompostovacia plocha</t>
  </si>
  <si>
    <t>602,1 m²</t>
  </si>
  <si>
    <t>počet strojov</t>
  </si>
  <si>
    <t>1/2014</t>
  </si>
  <si>
    <t>7/2016</t>
  </si>
  <si>
    <t>7/2014</t>
  </si>
  <si>
    <t>12/2016</t>
  </si>
  <si>
    <t>5/2015</t>
  </si>
  <si>
    <t>7/2015</t>
  </si>
  <si>
    <t>10/2016</t>
  </si>
  <si>
    <t>11/2015</t>
  </si>
  <si>
    <t>6/2016</t>
  </si>
  <si>
    <t>5/2016</t>
  </si>
  <si>
    <t>04/2018</t>
  </si>
  <si>
    <t>11/2016</t>
  </si>
  <si>
    <t>8/2019</t>
  </si>
  <si>
    <t>6/2017</t>
  </si>
  <si>
    <t>10/2017</t>
  </si>
  <si>
    <t>58 m²</t>
  </si>
  <si>
    <t>3/2018</t>
  </si>
  <si>
    <t>3/2017</t>
  </si>
  <si>
    <t>7/2017</t>
  </si>
  <si>
    <t>11/2017</t>
  </si>
  <si>
    <t>7/2018</t>
  </si>
  <si>
    <t>1/2015</t>
  </si>
  <si>
    <t>11/2018</t>
  </si>
  <si>
    <t>15.</t>
  </si>
  <si>
    <t>Komplexná rekonštrukcia budovy, Mestského kultúrneho strediska vo Fiľakove</t>
  </si>
  <si>
    <t>02/2018</t>
  </si>
  <si>
    <t>06/2019</t>
  </si>
  <si>
    <t>16.</t>
  </si>
  <si>
    <t>07/2019</t>
  </si>
  <si>
    <t>17.</t>
  </si>
  <si>
    <t>Rekonštrukcia miestnej infraštruktúry v prostredí MRK na ul. Jána Bottu vo Fiľakove</t>
  </si>
  <si>
    <t>"Zvýšenie kapacity objektu Materskej školy - Óvoda, Štúrova 1, Fiľakovo, prostredníctvom prístavby, prestavby, prestavby a rekonštrukcie"</t>
  </si>
  <si>
    <t>08/2018</t>
  </si>
  <si>
    <t>02/2019</t>
  </si>
  <si>
    <t>18.</t>
  </si>
  <si>
    <t>9/2016</t>
  </si>
  <si>
    <t>10/2010</t>
  </si>
  <si>
    <t>10/2018</t>
  </si>
  <si>
    <t>12/2018</t>
  </si>
  <si>
    <t>dĺžka X šírka rekonštruovanej obslužnej komunikácie</t>
  </si>
  <si>
    <t>145 mx5,5m</t>
  </si>
  <si>
    <t>145mx5,5m</t>
  </si>
  <si>
    <t>19.</t>
  </si>
  <si>
    <t>20.</t>
  </si>
  <si>
    <t>Vybudovanie multifunkčného ihriska</t>
  </si>
  <si>
    <t>multifunkčné ihrisko</t>
  </si>
  <si>
    <t>6/2018</t>
  </si>
  <si>
    <t>11/2019</t>
  </si>
  <si>
    <t>Rekonštrukcia strechy a výmena vonkajších výplní otvorov telocvične, s.č. 1780, Fiľakovo</t>
  </si>
  <si>
    <t>rekonštrukcia strechy</t>
  </si>
  <si>
    <t>výmena výplní otvorov</t>
  </si>
  <si>
    <t>bleskozvod</t>
  </si>
  <si>
    <t>566,37 m²</t>
  </si>
  <si>
    <t>výmena parketovej podlahy</t>
  </si>
  <si>
    <t>14 + 1</t>
  </si>
  <si>
    <t>22.</t>
  </si>
  <si>
    <t>Rekonštrukcia hasičskej zbrojnice DHZ, Fiľakovo</t>
  </si>
  <si>
    <t>5/2019</t>
  </si>
  <si>
    <t>7/2019</t>
  </si>
  <si>
    <t>rekonštrukčné práce (elektroinštalácia, stavebné práce, vykurovanie, vzduchotechnika, keramické obklady, oprava fasády)</t>
  </si>
  <si>
    <t>23.</t>
  </si>
  <si>
    <t>Zníženie energetickej náročnosti objektu materskej školy, Daxnerova 1693/15, Fiľakovo</t>
  </si>
  <si>
    <t>10/2019</t>
  </si>
  <si>
    <t>zateplenie obvodového plášťa-BLOK A+B</t>
  </si>
  <si>
    <t>zateplenie strechy BLOK B</t>
  </si>
  <si>
    <t>výmena výplní otvorov BLOK A+B</t>
  </si>
  <si>
    <t>bleskozvod BLOK A+B</t>
  </si>
  <si>
    <t>2 budovy</t>
  </si>
  <si>
    <t>1 budova</t>
  </si>
  <si>
    <t>24.</t>
  </si>
  <si>
    <t>Rekonštrukcia sociálneho zariadenia v telocvični na ZŠ Mocsáryho vo Fiľakove</t>
  </si>
  <si>
    <t>12/2019</t>
  </si>
  <si>
    <t xml:space="preserve">rekonštrukčné práce sociálnych zariadení a sanitnej inštalácie </t>
  </si>
  <si>
    <t>1 objekt</t>
  </si>
  <si>
    <t>25.</t>
  </si>
  <si>
    <t>9/2019</t>
  </si>
  <si>
    <t>multifunkčný zametací stroj</t>
  </si>
  <si>
    <t>26.</t>
  </si>
  <si>
    <t>Výmena živičného krytu na ul. Tulipánová</t>
  </si>
  <si>
    <t>Výmena živičného krytu na ul. Parková</t>
  </si>
  <si>
    <t>2016</t>
  </si>
  <si>
    <t>2526 m²</t>
  </si>
  <si>
    <t>výmena živičného krytu-Tulipánová</t>
  </si>
  <si>
    <t>výmena živičného krytu-Parková</t>
  </si>
  <si>
    <t>1767 m²</t>
  </si>
  <si>
    <t xml:space="preserve">Výmena živičného krytu na ul. Tichá  </t>
  </si>
  <si>
    <t>352 m²</t>
  </si>
  <si>
    <t>Výmena živičného krytu na ul. Ružová - pravá strana</t>
  </si>
  <si>
    <t>Výmena živičného krytu na ul. Ružová - ľavá strana</t>
  </si>
  <si>
    <t>Výmena živičného krytu na ul. Viničná</t>
  </si>
  <si>
    <t>Výmena živičného krytu na ul. Vajanského</t>
  </si>
  <si>
    <t>Výmena živičného krytu na ul. Gemerská</t>
  </si>
  <si>
    <t>27.</t>
  </si>
  <si>
    <t>2017</t>
  </si>
  <si>
    <t>845 m²</t>
  </si>
  <si>
    <t>výmena živičného krytu -ul. Ružová pravá str.</t>
  </si>
  <si>
    <t>výmena živičného krytu-ul. Ružová ľavá str.</t>
  </si>
  <si>
    <t>1899 m²</t>
  </si>
  <si>
    <t>výmena živičného krytu-ul. Viničná</t>
  </si>
  <si>
    <t>386 m²</t>
  </si>
  <si>
    <t>výmena živičného krytu-ul. Vajanského</t>
  </si>
  <si>
    <t>2160 m²</t>
  </si>
  <si>
    <t>výmena živičného krytu-Gemerská</t>
  </si>
  <si>
    <t>1020 m²</t>
  </si>
  <si>
    <t>28.</t>
  </si>
  <si>
    <t>Výmena živičného krytu na ul. Fialková</t>
  </si>
  <si>
    <t>Výmena živičného krytu na ul. Kvetná</t>
  </si>
  <si>
    <t>Výmena živičného krytu na ul. Záhradnícka</t>
  </si>
  <si>
    <t>Výmena živičného krytu na ul. Farská lúka</t>
  </si>
  <si>
    <t>Výmena živičného krytu pred MsKS</t>
  </si>
  <si>
    <t>výmena živično krytu pred MsKs</t>
  </si>
  <si>
    <t>1800 m²</t>
  </si>
  <si>
    <t>1098 m²</t>
  </si>
  <si>
    <t>1021 m²</t>
  </si>
  <si>
    <t>2091 m²</t>
  </si>
  <si>
    <t>665 m²</t>
  </si>
  <si>
    <t>výmena živičného krytu-ul. Fialková</t>
  </si>
  <si>
    <t>výmena živičného krytu-ul. Kvetná</t>
  </si>
  <si>
    <t>výmena živičného krytu-ul. Záhradnícka</t>
  </si>
  <si>
    <t>výmena živičného krytu-Farská lúka</t>
  </si>
  <si>
    <t>Výmena živičného krytu na ul. B.S. Timravy</t>
  </si>
  <si>
    <t>Výmena živičného krytu na ul. Jókaiho</t>
  </si>
  <si>
    <t>Výmena živičného krytu na ul. Smetanová</t>
  </si>
  <si>
    <t>Výmena živičného krytu na ul. TOLSTÉHO</t>
  </si>
  <si>
    <t>Výmena živičného krytu na ul. Čajkovského</t>
  </si>
  <si>
    <t>výmena živičného krytu-ul. B.S.Timravy</t>
  </si>
  <si>
    <t>výmena živičného krytu-ul. Jókaiho</t>
  </si>
  <si>
    <t>výmena živičného krytu-ul. Smetanová</t>
  </si>
  <si>
    <t>výmena živičného krytu-ul. Tolstého</t>
  </si>
  <si>
    <t>výmena živičného krytu-ul. Čajkovského</t>
  </si>
  <si>
    <t>2785 m²</t>
  </si>
  <si>
    <t>540 m²</t>
  </si>
  <si>
    <t>535 m²</t>
  </si>
  <si>
    <t>610 m²</t>
  </si>
  <si>
    <t>495 m²</t>
  </si>
  <si>
    <t>obstaranie MTV</t>
  </si>
  <si>
    <t>rozšírenie kapacity</t>
  </si>
  <si>
    <t>1 trieda</t>
  </si>
  <si>
    <t>zariadenie 1 triedy</t>
  </si>
  <si>
    <t>zníženie spotreby primárnej energie</t>
  </si>
  <si>
    <t>o 47 %</t>
  </si>
  <si>
    <t>1.3.4</t>
  </si>
  <si>
    <t>1.3.10</t>
  </si>
  <si>
    <t>2.1.1</t>
  </si>
  <si>
    <t>3.1.2</t>
  </si>
  <si>
    <t>3.1.1</t>
  </si>
  <si>
    <t>3.1.4</t>
  </si>
  <si>
    <t>4.5.2</t>
  </si>
  <si>
    <t>4.4.5</t>
  </si>
  <si>
    <t>4.6.4</t>
  </si>
  <si>
    <t>21.</t>
  </si>
  <si>
    <t>4.7.4</t>
  </si>
  <si>
    <t>4.7</t>
  </si>
  <si>
    <t>5.3.2</t>
  </si>
  <si>
    <t>6.3.2</t>
  </si>
  <si>
    <t>6.3.6</t>
  </si>
  <si>
    <t>6.1.5</t>
  </si>
  <si>
    <t>29.</t>
  </si>
  <si>
    <t>30.</t>
  </si>
  <si>
    <t>Monitorovací kamerový systém v meste Fiľakovo - rozšírenie</t>
  </si>
  <si>
    <t>5.4.5</t>
  </si>
  <si>
    <t>2019</t>
  </si>
  <si>
    <t>statické kamery</t>
  </si>
  <si>
    <t>otočné digitálne kamery</t>
  </si>
  <si>
    <t>Miestna občianska poriadková služba Fiľakovo</t>
  </si>
  <si>
    <t>4.4.4</t>
  </si>
  <si>
    <t>5.2019</t>
  </si>
  <si>
    <t>12.2019</t>
  </si>
  <si>
    <t>priorita/opatrenie</t>
  </si>
  <si>
    <t>vlastné prostriedky</t>
  </si>
  <si>
    <t>počet zamestnancov poskytujúcich asistenčné služby</t>
  </si>
  <si>
    <t xml:space="preserve">Dosiahnutá hodnota ukazovateľa </t>
  </si>
  <si>
    <t>počet zamestnancov z MRK poskytujúcich asistenčné služby</t>
  </si>
  <si>
    <t>vybudované soc. zariadenie</t>
  </si>
  <si>
    <t>European Network for Social Integration Entrepreneurship: social inclusion and development of rural regions for a better European future</t>
  </si>
  <si>
    <t>Počet partnerov</t>
  </si>
  <si>
    <t>Počet podujatí</t>
  </si>
  <si>
    <t>Vytvorenie pracovných miest pre UoZ</t>
  </si>
  <si>
    <t>Aktivačná činnost formou dobrovoľníckej služby</t>
  </si>
  <si>
    <t>Počet zamestnancov</t>
  </si>
  <si>
    <t>Počet zamestnancov poskytujúcich asistenčné služby</t>
  </si>
  <si>
    <t>Počet zamestnancov z MRK poskytujúcich asistenčné služby</t>
  </si>
  <si>
    <t>Šanca pre mladých</t>
  </si>
  <si>
    <t>Spoznajte nás!</t>
  </si>
  <si>
    <t>2.7</t>
  </si>
  <si>
    <t>Stavebné úpravy chodby a hygienických zariadení MsÚ Fiľakovo - odstránenie havarijného stavu, III. etapa</t>
  </si>
  <si>
    <t xml:space="preserve">počet obnovených hygienických blokov </t>
  </si>
  <si>
    <t>obnova chodby, vykurovanie</t>
  </si>
  <si>
    <t>2.6.2</t>
  </si>
  <si>
    <t>dĺžka nových úsekov cyklistických komunikácií</t>
  </si>
  <si>
    <t>478 m</t>
  </si>
  <si>
    <t>0</t>
  </si>
  <si>
    <t>2020</t>
  </si>
  <si>
    <t>1.3.2</t>
  </si>
  <si>
    <t>1.3.6</t>
  </si>
  <si>
    <t>1.3.7</t>
  </si>
  <si>
    <t>9/2017</t>
  </si>
  <si>
    <t>6/2020</t>
  </si>
  <si>
    <t>rekonštrukcia objektov</t>
  </si>
  <si>
    <t>komplexná rekonštrukcia objektu</t>
  </si>
  <si>
    <t>komplexná rekonštrukcia budovy</t>
  </si>
  <si>
    <t>31.</t>
  </si>
  <si>
    <t>32.</t>
  </si>
  <si>
    <t>komplexná rekonštrukcia interiéru budovy</t>
  </si>
  <si>
    <t>vybudovanie nového objektu</t>
  </si>
  <si>
    <t>Nákup multifunkčného zametacieho stroja pre verejnoprospešné služby mesta</t>
  </si>
  <si>
    <t>6.1.1</t>
  </si>
  <si>
    <t>5.2.5</t>
  </si>
  <si>
    <t>4/2018</t>
  </si>
  <si>
    <t>12/2015</t>
  </si>
  <si>
    <t>4/2019</t>
  </si>
  <si>
    <t>Počet UoZ</t>
  </si>
  <si>
    <t>12/2017</t>
  </si>
  <si>
    <t>4/2017</t>
  </si>
  <si>
    <t>Aktivačná činnosť formou menšíchobecných služieb pre obec</t>
  </si>
  <si>
    <t>1/2018</t>
  </si>
  <si>
    <t>3/205</t>
  </si>
  <si>
    <t>4.6.3</t>
  </si>
  <si>
    <t>8/2016</t>
  </si>
  <si>
    <t>Počet účinkujúcich skupín</t>
  </si>
  <si>
    <t>počet návštevníkov</t>
  </si>
  <si>
    <t>4.6.1</t>
  </si>
  <si>
    <t>3/2016</t>
  </si>
  <si>
    <t>1/2016</t>
  </si>
  <si>
    <t>4.6.2</t>
  </si>
  <si>
    <t>3.2.7</t>
  </si>
  <si>
    <t>The Golden Hair Story Program - In a Land Far Away, Across the Border</t>
  </si>
  <si>
    <t>Aranyhajszál meseprogram-az Óperenciás tengeren, határon innen és túl</t>
  </si>
  <si>
    <t>2018-1-HU01-KA201-047749</t>
  </si>
  <si>
    <t>8/2020</t>
  </si>
  <si>
    <t>zostavenie vzdelávacieho programu pre materské školy, ktorý má slúžiť ako metodický metariál pre MŠ (pre 2 MŠ z Rumunska, Maďarska a Slovenska), Koordinátor projektu: Tempo-Legato Kft.,HU)</t>
  </si>
  <si>
    <t>Integrované centrum inkluzívnej výchovy ZŠ L.Mocsáryho</t>
  </si>
  <si>
    <t>3.2.4</t>
  </si>
  <si>
    <t>1/2019</t>
  </si>
  <si>
    <t>12/2020</t>
  </si>
  <si>
    <t>počet podporených učební</t>
  </si>
  <si>
    <t>kapacita podporenej školskej infraštruktúry ZŠ</t>
  </si>
  <si>
    <t>Riešenie problémov bývania marginalizovanej skupiny obyvateľov mesta Fiľakovo a zabezpečenie dostupnosti služieb právneho poradenstva</t>
  </si>
  <si>
    <t>4.3.7</t>
  </si>
  <si>
    <t>2018</t>
  </si>
  <si>
    <t>počet asistentov bývania</t>
  </si>
  <si>
    <t xml:space="preserve">právna kancelária </t>
  </si>
  <si>
    <t>6/2019</t>
  </si>
  <si>
    <t>Národný projekt TSP v obciach I.</t>
  </si>
  <si>
    <t>počet zamestnaných osôb</t>
  </si>
  <si>
    <t>Komunitné centrum</t>
  </si>
  <si>
    <t>4.4.1</t>
  </si>
  <si>
    <t>2015</t>
  </si>
  <si>
    <t>zabezpečenie chodu komunitného centra</t>
  </si>
  <si>
    <t>8/2018</t>
  </si>
  <si>
    <t>výtvarná súťaž</t>
  </si>
  <si>
    <t>účinkujúce skupiny</t>
  </si>
  <si>
    <t>Neinvestičné projekty a aktivity (tzv. soft)  v sume nad 1000 EUR/projekt  v nadväznosti na plnenie programu rozvoja mesta</t>
  </si>
  <si>
    <t>Investičné projekty realizované v sledovanom období  v nadväznosti na plnenie programu rozvoja mesta</t>
  </si>
  <si>
    <t>Obnova a konzervácia NKP - HRAD Fiľakovo, časť _"NÁDVORIE HRADNÉ II. -predhradie I."</t>
  </si>
  <si>
    <t>05/2020</t>
  </si>
  <si>
    <t>84.222,85</t>
  </si>
  <si>
    <t>10/2020</t>
  </si>
  <si>
    <t>Detské ihrisko v Mestskom parku</t>
  </si>
  <si>
    <t>9/2018</t>
  </si>
  <si>
    <t>vytvorenie nového detského ihriska (mobiliáre, oplotenie, kamerový systém, infromačné tabule)</t>
  </si>
  <si>
    <t>1 oplotené detské ihrisko</t>
  </si>
  <si>
    <t>Zvýšenie mobility a bezpečnosti obyvateľov (cyklotrasa - I.etapa)</t>
  </si>
  <si>
    <t>Vybudovanie zavlažovacieho systému na futbalovom štadióne FTC Fiľakovo</t>
  </si>
  <si>
    <t>04/2021</t>
  </si>
  <si>
    <t>zavlažovací systém</t>
  </si>
  <si>
    <t>Výmena živičného krytu na ul. Hviezdoslavova</t>
  </si>
  <si>
    <t>-</t>
  </si>
  <si>
    <t>výmena živičného krytu-ul. Hviezdoslavova</t>
  </si>
  <si>
    <t>4300 m²</t>
  </si>
  <si>
    <t>výmena živičného krytu</t>
  </si>
  <si>
    <t>Oprava miestnych chodníkov na ul. 1. Mája, ul. ČSL Armády, ul. Jókaiho, ul. Smetanova a ul. Čajkovského</t>
  </si>
  <si>
    <t>1463 m²</t>
  </si>
  <si>
    <t>počet parkovacích miest pre osobné motorové vozidlá</t>
  </si>
  <si>
    <t>Chodník pre peších vedľa štátnej cesty II/571 smer Fiľakovo-Jesenské, ul. Mlynská</t>
  </si>
  <si>
    <t>dĺžka úseku nového chodníka pre peších</t>
  </si>
  <si>
    <t>Rekonštrukcia chodníka na ul. Biskupická</t>
  </si>
  <si>
    <t>Autobusová zastávka na ul. Lučenská a ul. kpt. Nálepku</t>
  </si>
  <si>
    <t>56 miest</t>
  </si>
  <si>
    <t>330 m</t>
  </si>
  <si>
    <t>448 m</t>
  </si>
  <si>
    <t>13 miest</t>
  </si>
  <si>
    <t>Vybudovanie parkoviska vedľa pekárni na ul. Daxnerova</t>
  </si>
  <si>
    <t>počet kusov zastávok: 2</t>
  </si>
  <si>
    <t>"Zapojenie nezamestnaných do obnovy kultúrneho dedičstva" - 1</t>
  </si>
  <si>
    <t>1.8.2016</t>
  </si>
  <si>
    <t>31.8.2016</t>
  </si>
  <si>
    <t>09/2015</t>
  </si>
  <si>
    <t>ROK 2017</t>
  </si>
  <si>
    <t>XXVII. Palócke dni - trojdňový kultúrny festival</t>
  </si>
  <si>
    <t xml:space="preserve">Použiť dotáciu na účel prípravy a realizácie trojdňového kultúrneho festivalu </t>
  </si>
  <si>
    <t>Zabezpečiť hosťujúce vystúpenie Divadla Thália Színház</t>
  </si>
  <si>
    <t>XXVII. Palócke dni - trojdňový multitematický národnostný kultúrny festival</t>
  </si>
  <si>
    <t>V. Medzinárodný divadelný festival</t>
  </si>
  <si>
    <t>Zabezpečenie vystúpení v rámci divadelného festivalu</t>
  </si>
  <si>
    <t>Palócka Veľká noc na fiľakovskom hrade - 12. ročník folklórneho festivalu</t>
  </si>
  <si>
    <t xml:space="preserve">Použiť dotáciu na účel prípravy a realizácie folklórneho festivalu
</t>
  </si>
  <si>
    <t>SPOZNAJME SA! - Dni maďarskej kultúry</t>
  </si>
  <si>
    <t xml:space="preserve">Použiť dotáciu na účel prípravy a realizácie podujatia </t>
  </si>
  <si>
    <t>UDVart 2017 (umelecko-hudobný festival)</t>
  </si>
  <si>
    <t xml:space="preserve">Použiť dotáciu na účel prípravy a realizácie umelecko-hudobného festivalu </t>
  </si>
  <si>
    <t xml:space="preserve">Použiť dotáciu na účel prípravy a realizácie workshopov </t>
  </si>
  <si>
    <t>LiteraTúra IV - Literatúra - inak/ Irodalom - másképp</t>
  </si>
  <si>
    <t>Použiť dotáciu na účel prípravy a realizácie literárnych besied</t>
  </si>
  <si>
    <t>Cesta na trh práce aktivita č. 3</t>
  </si>
  <si>
    <t>3 osoby</t>
  </si>
  <si>
    <t>ROK 2018</t>
  </si>
  <si>
    <t>XXVIII. Palócke dni - trojdňový kultúrny festival</t>
  </si>
  <si>
    <t>XIII. Palócka Veľká noc na Fiľakovskom hrade</t>
  </si>
  <si>
    <t xml:space="preserve">Príprava a realizácia jednodňového podujatia z poskytnutej dotácie  </t>
  </si>
  <si>
    <t>Lesná hudba – Muzsikál az erdő</t>
  </si>
  <si>
    <t>UDVart 2018</t>
  </si>
  <si>
    <t xml:space="preserve">Príprava a realizácia trojdňového podujatia z poskytnutej dotácie  </t>
  </si>
  <si>
    <t>XXVIII. Palócke dni - trojdňový multitematický národnostný festival</t>
  </si>
  <si>
    <t>Hosťovanie Divadla Csavar Színház</t>
  </si>
  <si>
    <t>Počet realizovaných divadelných predstavení</t>
  </si>
  <si>
    <t>Počet workshopov</t>
  </si>
  <si>
    <t>6 ks</t>
  </si>
  <si>
    <t>LiteraTúra V.</t>
  </si>
  <si>
    <t>Počet jednodňových aktivít</t>
  </si>
  <si>
    <t>Hudba, náš spoločný jazyk</t>
  </si>
  <si>
    <t>Spevácka skupina Foncsik Énekegyüttes</t>
  </si>
  <si>
    <t>Počet nácvikov
Počet verejných vystúpení</t>
  </si>
  <si>
    <t>16 ks
5 ks</t>
  </si>
  <si>
    <t>Bábkové divadlo MeseFigurák</t>
  </si>
  <si>
    <t>20 ks
4 ks</t>
  </si>
  <si>
    <t>UDVart 2018 - "nulladik nap"</t>
  </si>
  <si>
    <t>ROK 2019</t>
  </si>
  <si>
    <t>XXIX. Palócke dni - trojdňový kultúrny festival</t>
  </si>
  <si>
    <t>11 ks</t>
  </si>
  <si>
    <t>Spoznajte nás! – V. ročník</t>
  </si>
  <si>
    <t xml:space="preserve">Bábkové divadlo MeseFigurák </t>
  </si>
  <si>
    <t xml:space="preserve">Počet nácvikov
Počet verejných vystúpení          </t>
  </si>
  <si>
    <t>40 ks
5 ks</t>
  </si>
  <si>
    <t>24 ks
8 ks</t>
  </si>
  <si>
    <t xml:space="preserve">XXIX. Palócke dni </t>
  </si>
  <si>
    <t>XIV. Palócka Veľká noc na Fiľakovskom hrade</t>
  </si>
  <si>
    <t xml:space="preserve">UDVart 2019 </t>
  </si>
  <si>
    <t>LiteraTúra VI.</t>
  </si>
  <si>
    <t>3 ks</t>
  </si>
  <si>
    <t xml:space="preserve">Hudba, náš spoločný jazyk </t>
  </si>
  <si>
    <t xml:space="preserve">Hosťovanie divadiel Csavar a Thália </t>
  </si>
  <si>
    <t>31.12.,2019</t>
  </si>
  <si>
    <t>Počet jednodňových podujatí</t>
  </si>
  <si>
    <t>VI. Medzinárodný divadelný festival</t>
  </si>
  <si>
    <t xml:space="preserve">Hudobné ročné obdobia </t>
  </si>
  <si>
    <t>Počet koncertov</t>
  </si>
  <si>
    <t xml:space="preserve">Od Gemera po Bidovce </t>
  </si>
  <si>
    <t>Počet nových speváckych blokov
Počet vystúpení (premiéry + reprízy)
Počet účastí na súťažiach
Počet účastí na vzdelávacích seminároch a kurzoch
Počet sústredení
Počet nácvikov
Propagačný materiál - letáky
Vyhotovenie krojov a krojových súčastí</t>
  </si>
  <si>
    <t>2 ks
11 ks (2 + 9)
2 - 4 ks
2 ks
2 ks
44 ks
360 ks
8 ks</t>
  </si>
  <si>
    <t>2 ks
11 ks (2 + 9)
4 ks
2 ks
2 ks
44 ks
360 ks
8 ks</t>
  </si>
  <si>
    <t>ROK 2020</t>
  </si>
  <si>
    <t>2 648 (0)</t>
  </si>
  <si>
    <t>2 500 (0)</t>
  </si>
  <si>
    <t>148 (0)</t>
  </si>
  <si>
    <t>8 ks</t>
  </si>
  <si>
    <t>0 ks</t>
  </si>
  <si>
    <t>2080 (1 550)</t>
  </si>
  <si>
    <t>1 970 (1 451)</t>
  </si>
  <si>
    <t>110 (99)</t>
  </si>
  <si>
    <t>Počet nácvikov
Počet nových inscenácií
Počet verejných vystúpení</t>
  </si>
  <si>
    <t>48 ks
2 ks
4 ks</t>
  </si>
  <si>
    <t>40 ks
2 ks
3 ks</t>
  </si>
  <si>
    <t>Spevácka skupina Foncsik</t>
  </si>
  <si>
    <t>1 260 (1 000)</t>
  </si>
  <si>
    <t>1 190 (940)</t>
  </si>
  <si>
    <t>70 (60)</t>
  </si>
  <si>
    <t xml:space="preserve">Počet nácvikov
Počet verejných vystúpení (naživo + online)          </t>
  </si>
  <si>
    <t>48 ks
3 ks</t>
  </si>
  <si>
    <t>48 ks
7 ks (5 + 2)</t>
  </si>
  <si>
    <t>XXX. Palócke dni - trojdňový multitematický národnostný festival</t>
  </si>
  <si>
    <t>6 920 (6 920)</t>
  </si>
  <si>
    <t>5 000 (5 000)</t>
  </si>
  <si>
    <t>1 920 (1 920)</t>
  </si>
  <si>
    <t>VII. LiteraTúra</t>
  </si>
  <si>
    <t>4 060 (0)</t>
  </si>
  <si>
    <t>3 500 (0)</t>
  </si>
  <si>
    <t>560 (0)</t>
  </si>
  <si>
    <t>XV. Palócka Veľká noc na Fiľakovskom hrade</t>
  </si>
  <si>
    <t>4 900 (4 900)</t>
  </si>
  <si>
    <t>3 500 (3 500)</t>
  </si>
  <si>
    <t>1 400 (1 400)</t>
  </si>
  <si>
    <t>Spoznajte nás! - VI. Ročník</t>
  </si>
  <si>
    <t>2 120 (2 120)</t>
  </si>
  <si>
    <t>2 000 (2 000)</t>
  </si>
  <si>
    <t>120 (120)</t>
  </si>
  <si>
    <t>Hosťovanie Jókaiho divadla v Komárne</t>
  </si>
  <si>
    <t>3 370 (0)</t>
  </si>
  <si>
    <t>2 000 (0)</t>
  </si>
  <si>
    <t>1 370 (0)</t>
  </si>
  <si>
    <t>2 910 (0)</t>
  </si>
  <si>
    <t>2 760 (0)</t>
  </si>
  <si>
    <t>150 (0)</t>
  </si>
  <si>
    <t>Hudobné ročné obdobia II.</t>
  </si>
  <si>
    <t>projektové obdobie ešte prebieha</t>
  </si>
  <si>
    <t>Cesta na trh práce 3 - Opatrenie č. 2</t>
  </si>
  <si>
    <t>Pracuj, zmeň svoj život - Aktivita č. 3 Podpora zamestnávania UoZ - Opatrenie č. 2</t>
  </si>
  <si>
    <t>2 osoby</t>
  </si>
  <si>
    <t>MISKOLC - FIĽAKOVO RETOUR Čo je v kufri?</t>
  </si>
  <si>
    <t>Verejné parkovisko na Farskej lúke</t>
  </si>
  <si>
    <t>"2. etapa sprístupnenia podzemných priestorov pod fiľakovským hradným vrchom - zabezpečenie kompletného ventilačného systému a oddeľovacích mreží"</t>
  </si>
  <si>
    <t xml:space="preserve">1.3.4; 1.3.3; </t>
  </si>
  <si>
    <t>komplet.ventilač.systém</t>
  </si>
  <si>
    <t>oddeľovacie mreže</t>
  </si>
  <si>
    <t>odvlhčovač vzduchu</t>
  </si>
  <si>
    <t>"Obnova a konzervácia NKP - HRAD Fiľakovo, časť SO.05.- Kazematy Stredný hrad - dažďová kanalizácia</t>
  </si>
  <si>
    <t>práce súvisiace s odvodnením hradu (zakladanie, vodorov. Konštrukcie, rúrové vedenie, izolácie), zemné práce (výkop rýh, výkop šachty, uloženie sypaniny, obsyp kanalizač. Potrubia)</t>
  </si>
  <si>
    <t>HMF</t>
  </si>
  <si>
    <t>PRIORITA 1 Ekonomický rozvoj</t>
  </si>
  <si>
    <t>PRIORITA 3  Vzdelávanie a ľudské zdroje</t>
  </si>
  <si>
    <t>PRIORITA 4  Kvalita života</t>
  </si>
  <si>
    <t>Kúpa unikátnej palóckej drevenej lavice s prelamovanou výzdobou</t>
  </si>
  <si>
    <t>4.6.8</t>
  </si>
  <si>
    <t>07/2017</t>
  </si>
  <si>
    <t>01/2018</t>
  </si>
  <si>
    <t>kúpa palóckej drevenej lavice s prelamovanou výzdobou</t>
  </si>
  <si>
    <t>Akvizícia palóckych vyrezávaných lavíc na rozšírenie etnografickej zbierky Hradného múzea vo Fiľakove</t>
  </si>
  <si>
    <t>07/2018</t>
  </si>
  <si>
    <t>kúpa palóckych drevených lavíc s prelamovanou výzdobou</t>
  </si>
  <si>
    <t>Akvizícia diel miestnych umelcov na rozšírenie výtvarnej zbierky Hradného múzea vo Fiľakove</t>
  </si>
  <si>
    <t>kúpa obrazov od miestnych umelcov do výtvarnej zbierky</t>
  </si>
  <si>
    <t xml:space="preserve">"Podpora zamestnávania UoZ" pre subjekty vykonávajúce hospodársku činnosť </t>
  </si>
  <si>
    <t>4.4.5, 1.3.2</t>
  </si>
  <si>
    <t>04/2015</t>
  </si>
  <si>
    <t xml:space="preserve">turistický sprievodca, admin.pracovník </t>
  </si>
  <si>
    <t>05/2015</t>
  </si>
  <si>
    <t>turistický sprievodca</t>
  </si>
  <si>
    <t>Akvizícia knižničného fondu pre Mestskú  knižnicu vo Fiľakove</t>
  </si>
  <si>
    <t>4.6.6</t>
  </si>
  <si>
    <t>nákup knižničného fondu</t>
  </si>
  <si>
    <t>Nákup výpožičného pultu a knižničnýchregálov do Mestskej knižnice vo Fiľakove</t>
  </si>
  <si>
    <t>3040,00 € 
(2568 €)</t>
  </si>
  <si>
    <t>výpožičný pult</t>
  </si>
  <si>
    <t>knižničné regály</t>
  </si>
  <si>
    <t>"Výskum Fiľakovského hradu na polohe Dolný hrad (5. etapa archeologického výskumu)"</t>
  </si>
  <si>
    <t>3.4.2</t>
  </si>
  <si>
    <t>07/2015</t>
  </si>
  <si>
    <t>počet zamestnancov</t>
  </si>
  <si>
    <t xml:space="preserve">geodetické zameranie            </t>
  </si>
  <si>
    <t>čistenie a konzervovanie archeologických nálezov</t>
  </si>
  <si>
    <t>Aktivačná činnosť formou dobrovoľníckej služby</t>
  </si>
  <si>
    <t>04/2016</t>
  </si>
  <si>
    <t>počet UoZ na dobrovoľ.službu</t>
  </si>
  <si>
    <t>XVII. Fiľakovské historické hradné hry – dvojdňový medzinárodný kultúrny festival</t>
  </si>
  <si>
    <t>4.6.2.</t>
  </si>
  <si>
    <t>02/2016</t>
  </si>
  <si>
    <t>predstavenie historickej skupiny</t>
  </si>
  <si>
    <t>moderátor</t>
  </si>
  <si>
    <t>fotograf</t>
  </si>
  <si>
    <t>billboardy / mesiac</t>
  </si>
  <si>
    <t>letáky A6</t>
  </si>
  <si>
    <t>plagáty A2</t>
  </si>
  <si>
    <t>banery</t>
  </si>
  <si>
    <t>vlajky</t>
  </si>
  <si>
    <t>grafik</t>
  </si>
  <si>
    <t>tvorivá dielňa</t>
  </si>
  <si>
    <t>plagáty</t>
  </si>
  <si>
    <t>historický zabávač</t>
  </si>
  <si>
    <t>Cesta z kruhu nezamestnanosti pre subjekty nevykonávajúce hospodársku činnosť</t>
  </si>
  <si>
    <t>4.4.5, 1.3.2.</t>
  </si>
  <si>
    <t>06/2017</t>
  </si>
  <si>
    <t>06/2016</t>
  </si>
  <si>
    <t>tútor</t>
  </si>
  <si>
    <t>Akvizícia knižničného fondu Mestskej knižnice vo Fiľakove s dôrazom na oddelenie detskej náučnej literatúry a technickej literatúry pre mládež</t>
  </si>
  <si>
    <t>05/2016</t>
  </si>
  <si>
    <t>02/2017</t>
  </si>
  <si>
    <t>zakúpené knihy</t>
  </si>
  <si>
    <t>Rozšírenie a modernizácia stálych expozícií Hradného múzea vo Fiľakove</t>
  </si>
  <si>
    <t>08/2016</t>
  </si>
  <si>
    <t>03/2017</t>
  </si>
  <si>
    <t>vitrína</t>
  </si>
  <si>
    <t>postament</t>
  </si>
  <si>
    <t>lavica</t>
  </si>
  <si>
    <t>informačné panely</t>
  </si>
  <si>
    <t>led pás</t>
  </si>
  <si>
    <t>napájacie zdroje</t>
  </si>
  <si>
    <t>veľkoplošný televízor</t>
  </si>
  <si>
    <t>Zabezpečenie ochrany vystavených exponátov Hradného múzeavo Fiľakove</t>
  </si>
  <si>
    <t>1.3.5</t>
  </si>
  <si>
    <t>05/2017</t>
  </si>
  <si>
    <t>ochranný kryt okrúhly</t>
  </si>
  <si>
    <t>ochranný kryt s UV ochranou na olejomaľby</t>
  </si>
  <si>
    <t>ochranný kryt kvádrového tvaru</t>
  </si>
  <si>
    <t>vitríny z plexiskla</t>
  </si>
  <si>
    <t>Reštaurovanie dvoch olejomalieb z 18. stor. za účelom doplnenia stálej expozície HMF</t>
  </si>
  <si>
    <t>09/2016</t>
  </si>
  <si>
    <t>04/2017</t>
  </si>
  <si>
    <t>reštaurované olejomaľby</t>
  </si>
  <si>
    <t>"Cesta na trh práce" - Aktivita č. 3, pre subjekty vykonávajúce hospodársku činnosť</t>
  </si>
  <si>
    <t>pracovník verejnej ochrany</t>
  </si>
  <si>
    <t>XVIII. Fiľakovské historické hradné hry - dvojdňový medzinárodný kultúrny festival</t>
  </si>
  <si>
    <t>príprava a realizácia festivalu</t>
  </si>
  <si>
    <t>počet účinkujúcich skupín</t>
  </si>
  <si>
    <t>počet billboardov</t>
  </si>
  <si>
    <t>počet návštevníkov festivalu</t>
  </si>
  <si>
    <t>XVIII. Fiľakovské historické hradné hry</t>
  </si>
  <si>
    <t xml:space="preserve">konferovanie programu </t>
  </si>
  <si>
    <t>Pamiatky rodov Koháryovcov a Coburgovcov od Tekova po Gemer - zborník príspevkov z medzinárodnej konferencie</t>
  </si>
  <si>
    <t>4.6.5</t>
  </si>
  <si>
    <t>odborná publikácia</t>
  </si>
  <si>
    <t>Sprístupnenie podzemných priestorov pod fiľakovským hradným vrchom</t>
  </si>
  <si>
    <t>realizácia novej stálej expozície</t>
  </si>
  <si>
    <t>grafika a tlač textových panelov</t>
  </si>
  <si>
    <t>repliky uniform - nemecká, ruská</t>
  </si>
  <si>
    <t>elektroinštalácia (osvetlenie)</t>
  </si>
  <si>
    <t>XIX. Fiľakovské historické hradné hry - dvojdňový medzinárodný kultúrny festival</t>
  </si>
  <si>
    <t>1350 osôb</t>
  </si>
  <si>
    <t>1541 osôb</t>
  </si>
  <si>
    <t>"Šanca pre mladých" pre subjekty vykonávajúce hospodársku činnosť</t>
  </si>
  <si>
    <t>admin.pracovník v knižnici</t>
  </si>
  <si>
    <t xml:space="preserve">XIX. Fiľakovské historické hradné hry </t>
  </si>
  <si>
    <t>06/2018</t>
  </si>
  <si>
    <t>"Podpora zamestnávania UoZ prostredníctvom vybraných aktívnych opatrení na trhu práce - 3"</t>
  </si>
  <si>
    <t>09/2018</t>
  </si>
  <si>
    <t>počet UoZ - pomocný pracovník</t>
  </si>
  <si>
    <t>Počet UoZ - admin. pracovník</t>
  </si>
  <si>
    <t>Podpora zamestnávania UoZ prostredníctvom vykonávania aktivačnej činnosti formou dobrovoľníckej služby</t>
  </si>
  <si>
    <t>01/2019</t>
  </si>
  <si>
    <t>počet UoZ na dobrovoľnícku službu</t>
  </si>
  <si>
    <t>XX. Fiľakovské hradné hry - dvojdňový medzinárodný kultúrny festival</t>
  </si>
  <si>
    <t>03/2019</t>
  </si>
  <si>
    <t>Vojenské deijny fiľakovského pohraničného hradu  za hlavného kapitána Štefana Koháryho II. (1667-1682)</t>
  </si>
  <si>
    <t>vydanie publikácie</t>
  </si>
  <si>
    <t>Podpora zamestnávania UoZ prostredníctvom vybraných aktívnych opatrení na trhu práce - 4 -podpora rozvoja miestnej a regionálnej zamestnanosti</t>
  </si>
  <si>
    <t>04/2019</t>
  </si>
  <si>
    <t>09/2019</t>
  </si>
  <si>
    <t>05/2019</t>
  </si>
  <si>
    <t>počet UoZ - turistický sprievodca</t>
  </si>
  <si>
    <t xml:space="preserve">XX. Fiľakovské hradné hry </t>
  </si>
  <si>
    <t>"Akvizícia knižničného fondu Mestskej knižnice vo Fiľakove s dôrazom na oddelenie krásnej literatúry pre deti a mládež"</t>
  </si>
  <si>
    <t>06/2020</t>
  </si>
  <si>
    <t>Spolufinancovanie (EUR)</t>
  </si>
  <si>
    <t>Dotácia (EUR)</t>
  </si>
  <si>
    <r>
      <rPr>
        <i/>
        <sz val="11"/>
        <color theme="1"/>
        <rFont val="Calibri"/>
        <family val="2"/>
        <charset val="238"/>
        <scheme val="minor"/>
      </rPr>
      <t>I. prioritná oblasť/</t>
    </r>
    <r>
      <rPr>
        <b/>
        <i/>
        <sz val="11"/>
        <color theme="1"/>
        <rFont val="Calibri"/>
        <family val="2"/>
        <charset val="238"/>
        <scheme val="minor"/>
      </rPr>
      <t>PRIORITA 2 Základná infraštruktúra</t>
    </r>
  </si>
  <si>
    <r>
      <rPr>
        <i/>
        <sz val="11"/>
        <color theme="1"/>
        <rFont val="Calibri"/>
        <family val="2"/>
        <charset val="238"/>
        <scheme val="minor"/>
      </rPr>
      <t>I. prioritná oblasť/</t>
    </r>
    <r>
      <rPr>
        <b/>
        <i/>
        <sz val="11"/>
        <color theme="1"/>
        <rFont val="Calibri"/>
        <family val="2"/>
        <charset val="238"/>
        <scheme val="minor"/>
      </rPr>
      <t>PRIORITA 1Ekonomický rozvoj</t>
    </r>
  </si>
  <si>
    <t>4.7.6</t>
  </si>
  <si>
    <t>4.6.7</t>
  </si>
  <si>
    <t>4.6.1.</t>
  </si>
  <si>
    <t>22 miest +3 pre autobusy</t>
  </si>
  <si>
    <t>počet parkovacích miest pre osobné motorové vozidlá + pre autobusy</t>
  </si>
  <si>
    <t>Podhradie (Interreg)</t>
  </si>
  <si>
    <t xml:space="preserve">ulica Školská </t>
  </si>
  <si>
    <t>59 miest</t>
  </si>
  <si>
    <t>ul. 1. Mája</t>
  </si>
  <si>
    <t>15 miest</t>
  </si>
  <si>
    <t xml:space="preserve">ul. Záhradnícka </t>
  </si>
  <si>
    <t>33 miest</t>
  </si>
  <si>
    <t>06/2021</t>
  </si>
  <si>
    <t>10/2021</t>
  </si>
  <si>
    <t>"Dokončenie obnovy a konzervácie NKP - HRAD Fiľakovo, časti: "NÁDVORIE HRADNÉ II. - PREDHRADIE"</t>
  </si>
  <si>
    <t>pamiatkový výskum</t>
  </si>
  <si>
    <t>rekonštrukcia poslednej kazematy</t>
  </si>
  <si>
    <t>obnova zvislých a vodorovných konštrukcií, vrátane drevených a kovových konštrukcií a sprístupnenie vybraných častí hradu</t>
  </si>
  <si>
    <t>12/2021</t>
  </si>
  <si>
    <t>obnovená plocha infraštruktúry</t>
  </si>
  <si>
    <t>Vznik novej sociálnej služby - vybudovanie a zriadenie denného stacionára vo Fiľakove</t>
  </si>
  <si>
    <t>4.1.4</t>
  </si>
  <si>
    <t>08/2021</t>
  </si>
  <si>
    <t>prestavba budovy bývalej ZUŠ na denný stacionár</t>
  </si>
  <si>
    <t>Podpora rozvoja optomalizácie verejných politík v samosprávach okresu Lučenec</t>
  </si>
  <si>
    <t>5.3.1</t>
  </si>
  <si>
    <t>2021</t>
  </si>
  <si>
    <t>2023</t>
  </si>
  <si>
    <t>počet koncepčných, analytických a metodických materiálov</t>
  </si>
  <si>
    <t>počet zamestnancov vykonávajúcich analytické činnosti, alebo manažérske činnosti v prospech zavádzania inovačných a reformných opatrení vo VS</t>
  </si>
  <si>
    <t>počet zrealizovaných hodnotení, analýz a štúdií</t>
  </si>
  <si>
    <t>Slovak - Hungarian Geo Touristic Partnership</t>
  </si>
  <si>
    <t>Miestna občianska poriadková služba Fiľakovo II.</t>
  </si>
  <si>
    <t>07/2021</t>
  </si>
  <si>
    <t>06/2023</t>
  </si>
  <si>
    <t>Stavebné úpravy a zariadenie učebne techniky ZŠ Štefana Koháryho II. s VJM vo Fiľakove - II. Koháry István AI, Fülek</t>
  </si>
  <si>
    <t>3.2.1</t>
  </si>
  <si>
    <t>stavebno-technické úpravy existujúcich priestorov za účelom vytvorenia učebne techniky</t>
  </si>
  <si>
    <t>materiálno-technické vybavenie odbornej učebne techniky pre 12 (max. 18) žiakov a jedného učiteľa (interiérové vybavenie a náradie)</t>
  </si>
  <si>
    <t>1 učebňa</t>
  </si>
  <si>
    <t>Vybudovanie a zariadenie učebne techniky ZŠ Farská lúka 64/A, Fiľakovo</t>
  </si>
  <si>
    <t>materiálno-technické vybavenie odbornej učebne techniky pre 8 (max. 10) žiakov a jedného učiteľa (interiérové vybavenie a náradie + IT vybavenie)</t>
  </si>
  <si>
    <t>Modernizácia učebne informatiky ZŠ Školská 1, Fiľakovo</t>
  </si>
  <si>
    <t>materiálno-technické vybavenie učebne informatiky - ZŠ Školská</t>
  </si>
  <si>
    <t>Výmena autobusových zastávok v meste Fiľakovo - II. etapa</t>
  </si>
  <si>
    <t>1/2022</t>
  </si>
  <si>
    <t>rekonštrukcia a modernuzácia autobusových zastávok na území mesta Fiľakovo</t>
  </si>
  <si>
    <t>2 zastávky</t>
  </si>
  <si>
    <t>Cesta na trh práce 3</t>
  </si>
  <si>
    <t>9/2021</t>
  </si>
  <si>
    <t>5/2022</t>
  </si>
  <si>
    <t>vytvorenie precovných miest na 9 mesiacov pre 2 osoby</t>
  </si>
  <si>
    <t>Menšie obecné služby</t>
  </si>
  <si>
    <t>11/2021</t>
  </si>
  <si>
    <t>12/2022</t>
  </si>
  <si>
    <t>finančné prostriedky na výkon prác pre 28 UoZ</t>
  </si>
  <si>
    <t>"Zapojenie nezamestnaných do obnovy kultúrneho dedičstva v roku 2021"</t>
  </si>
  <si>
    <t>Vytvorenie pracovných miest pre UoZ v oblasti obnovy kultúrneho dedičstva na 4 mesiace- pre 4 UoZ</t>
  </si>
  <si>
    <t>1.1.2</t>
  </si>
  <si>
    <t>1.1.3</t>
  </si>
  <si>
    <t>1.1.4</t>
  </si>
  <si>
    <t>1.2.2</t>
  </si>
  <si>
    <t>6/2023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</si>
  <si>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</si>
  <si>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</si>
  <si>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</si>
  <si>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</si>
  <si>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</si>
  <si>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</si>
  <si>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</si>
  <si>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</si>
  <si>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</si>
  <si>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</si>
  <si>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</si>
  <si>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</si>
  <si>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</si>
  <si>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</si>
  <si>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</si>
  <si>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</si>
  <si>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</si>
  <si>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</si>
  <si>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</si>
  <si>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</si>
  <si>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</si>
  <si>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</si>
  <si>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PRIORITA 5  Partnerstvá</t>
  </si>
  <si>
    <t>plocha vybudovanej priemyselnej haly</t>
  </si>
  <si>
    <t>počet nových poradenských služieb a podpora zamestnanosti</t>
  </si>
  <si>
    <t>4/2022</t>
  </si>
  <si>
    <t>8/2022</t>
  </si>
  <si>
    <t>3/2022</t>
  </si>
  <si>
    <t>55.</t>
  </si>
  <si>
    <r>
      <t xml:space="preserve">Vo Fiľakove 30.01.2020, </t>
    </r>
    <r>
      <rPr>
        <b/>
        <i/>
        <sz val="11"/>
        <color rgb="FFC00000"/>
        <rFont val="Calibri"/>
        <family val="2"/>
        <charset val="238"/>
        <scheme val="minor"/>
      </rPr>
      <t>aktualizácia: marec 2022</t>
    </r>
  </si>
  <si>
    <t>2.1.3</t>
  </si>
  <si>
    <t>FTC telocvičňa - podrezávanie stien, riešenie odvádzania dažďovej vody, oprava omietok, nová odpružená drevená podlaha</t>
  </si>
  <si>
    <t>4.1.3</t>
  </si>
  <si>
    <t>56.</t>
  </si>
  <si>
    <t>podlahová plocha</t>
  </si>
  <si>
    <t>Vybudovanie verejného vodovodu na IBV Červená skala</t>
  </si>
  <si>
    <t>2.2.1</t>
  </si>
  <si>
    <t>dĺžka - bm vodovou</t>
  </si>
  <si>
    <t>6/2022</t>
  </si>
  <si>
    <t>počet informačných plagátov</t>
  </si>
  <si>
    <t>počet tlačových správa</t>
  </si>
  <si>
    <t>počet školení ambasádorov</t>
  </si>
  <si>
    <t>1 školenie</t>
  </si>
  <si>
    <t>2 X</t>
  </si>
  <si>
    <t>cezhraničný náučný chodník</t>
  </si>
  <si>
    <t>brožúra o turistických trasách GNN</t>
  </si>
  <si>
    <t>študijný výlet</t>
  </si>
  <si>
    <t>1 X</t>
  </si>
  <si>
    <t>worshop</t>
  </si>
  <si>
    <t>4 PD</t>
  </si>
  <si>
    <t>vypracovanie a dodanie realizačnej PD na 4 lokality</t>
  </si>
  <si>
    <r>
      <t>2281,46 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</si>
  <si>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t xml:space="preserve">Odhad splnenia programu rozvoja mesta v sledovanom období  v % </t>
  </si>
  <si>
    <r>
      <t xml:space="preserve">Mesto Fiľakovo má zabezpečiť rehabilitáciu odkúpenej časti priemyselného parku a vybudovať priemyselnú halu s príslušnou infraštruktúrou pre účely vytvorenia pracovných miest v areáli bývalého Kovosmaltu v rámci implementácie projektu s názvom: </t>
    </r>
    <r>
      <rPr>
        <b/>
        <sz val="11"/>
        <rFont val="Calibri"/>
        <family val="2"/>
        <charset val="238"/>
        <scheme val="minor"/>
      </rPr>
      <t>"DevInvestEnviro"</t>
    </r>
    <r>
      <rPr>
        <sz val="11"/>
        <rFont val="Calibri"/>
        <family val="2"/>
        <charset val="238"/>
        <scheme val="minor"/>
      </rPr>
      <t xml:space="preserve">. </t>
    </r>
  </si>
  <si>
    <r>
      <rPr>
        <b/>
        <sz val="11"/>
        <rFont val="Calibri"/>
        <family val="2"/>
        <charset val="238"/>
        <scheme val="minor"/>
      </rPr>
      <t xml:space="preserve">Koordinačný/CCP projekt - </t>
    </r>
    <r>
      <rPr>
        <sz val="11"/>
        <rFont val="Calibri"/>
        <family val="2"/>
        <charset val="238"/>
        <scheme val="minor"/>
      </rPr>
      <t>Nógrádi fejlesztési ügynökség a Mesto Fiľakovo spoločne zabezpečujú koordináciu všetkých projektov, komunikáciu medzi projektovými partnermi</t>
    </r>
  </si>
  <si>
    <t>Úprava povrchov MK v meste Fiľakovo</t>
  </si>
  <si>
    <r>
      <t>6510,5 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</si>
  <si>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r>
      <t>281 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</si>
  <si>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r>
      <t>480 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</si>
  <si>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t>II. prioritná oblasť/PRIORITA 3 Vzdelávanie a ľudské zdroje</t>
  </si>
  <si>
    <t>II. prioritná oblasť/PRIORITA 4 Kvalita života</t>
  </si>
  <si>
    <t>II. prioritná oblasť/PIORITA 5 Partnerstvá</t>
  </si>
  <si>
    <t>III. prioritná oblasť/PRIORITA 6 Životné prostredie</t>
  </si>
  <si>
    <t>ROK 2021</t>
  </si>
  <si>
    <t>XXX. Palócke dni - trojdňový kultúrny festival</t>
  </si>
  <si>
    <t xml:space="preserve">Umelecká dielňa FOLT </t>
  </si>
  <si>
    <t>LiteraTúra - Dialógy</t>
  </si>
  <si>
    <t xml:space="preserve">Palócke dni </t>
  </si>
  <si>
    <t>LiteraTúra - Párbeszédek</t>
  </si>
  <si>
    <t>Letné divadielkovanie</t>
  </si>
  <si>
    <t>Spoznajte nás! - VII. ročník</t>
  </si>
  <si>
    <t>Medzinárodný divadelný festival</t>
  </si>
  <si>
    <t>UDVart 2021</t>
  </si>
  <si>
    <t>Foncsik Énekegyüttes</t>
  </si>
  <si>
    <t>FPU/ 1.5.7</t>
  </si>
  <si>
    <t>EMET - Csoóri Sándor Alap</t>
  </si>
  <si>
    <t>BBSK - Dotácia poslancov ZBBSK/ VZN č. 25/2014</t>
  </si>
  <si>
    <t>FPKNM/ 3.1.1</t>
  </si>
  <si>
    <t>FPKNM/ 4.1</t>
  </si>
  <si>
    <t>FPKNM/ 1.2</t>
  </si>
  <si>
    <t>ÚPSVaR</t>
  </si>
  <si>
    <t>overovanie vyúčtovania ešte prebieha</t>
  </si>
  <si>
    <t>pridelená dotácia (skutočne čerpané)</t>
  </si>
  <si>
    <t>2 000 (1 725,50)</t>
  </si>
  <si>
    <t>2 130 (1 832)</t>
  </si>
  <si>
    <t>130 (106,50)</t>
  </si>
  <si>
    <t>plánované spolufinancovanie (skutočná suma)</t>
  </si>
  <si>
    <t>plánovaný celkový rozpočet (skutočný rozpočet)</t>
  </si>
  <si>
    <t>200 (-)</t>
  </si>
  <si>
    <t>3 000 (-)</t>
  </si>
  <si>
    <t>3 200 (realizačné obdobie neukončené)</t>
  </si>
  <si>
    <t>1 715 (realizačné obdobie neukončené)</t>
  </si>
  <si>
    <t>90 (-)</t>
  </si>
  <si>
    <t>1 625 (-)</t>
  </si>
  <si>
    <t>80 (-)</t>
  </si>
  <si>
    <t>1 490 (1 920)</t>
  </si>
  <si>
    <t>1 570 (realizačné obdobie neukončené)</t>
  </si>
  <si>
    <t>4 266 (realizačné obdobie neukončené)</t>
  </si>
  <si>
    <t>3 762 (-)</t>
  </si>
  <si>
    <t>504 (-)</t>
  </si>
  <si>
    <t>4 470 (realizačné obdobie neukončené)</t>
  </si>
  <si>
    <t>1470 (-)</t>
  </si>
  <si>
    <t>3000 (-)</t>
  </si>
  <si>
    <t>1 930 (1 562)</t>
  </si>
  <si>
    <t>609 (577)</t>
  </si>
  <si>
    <t>2 539 (2 139)</t>
  </si>
  <si>
    <t>5 000 (3 477,04)</t>
  </si>
  <si>
    <t>5 270 (3 747,94)</t>
  </si>
  <si>
    <t>270 (270,90)</t>
  </si>
  <si>
    <t>2 748 (realizačné obdobie neukončené)</t>
  </si>
  <si>
    <t>140 (-)</t>
  </si>
  <si>
    <t>2 608 (-)</t>
  </si>
  <si>
    <t>960 (realizačné obdobie neukončené)</t>
  </si>
  <si>
    <t>960 (-)</t>
  </si>
  <si>
    <t>4 osoby</t>
  </si>
  <si>
    <t>Počet koncertov a podujatí</t>
  </si>
  <si>
    <t xml:space="preserve">7 ks </t>
  </si>
  <si>
    <t>7 ks</t>
  </si>
  <si>
    <t>9 ks</t>
  </si>
  <si>
    <t>36 ks
3 ks</t>
  </si>
  <si>
    <t>36 ks
5 ks</t>
  </si>
  <si>
    <t xml:space="preserve">Použiť dotáciu na účel prípravy a realizácie projektových aktivít </t>
  </si>
  <si>
    <t>Cesta na trh práce č. 3 
Pracuj, zmeň svoj život</t>
  </si>
  <si>
    <t>717 (185,85)</t>
  </si>
  <si>
    <t>3 717 (2 174)</t>
  </si>
  <si>
    <t>3 000 (1 988,15)</t>
  </si>
  <si>
    <t>MsKS</t>
  </si>
  <si>
    <t>"Akvizícia knižničného fondu Mestskej knižnice vo Fiľakove s dôrazom na oddelenie beletrie pre dospelých</t>
  </si>
  <si>
    <t>7/2020</t>
  </si>
  <si>
    <t>230 ks</t>
  </si>
  <si>
    <t>270 ks</t>
  </si>
  <si>
    <t>"Akvizícia knižničného fondu Mestskej knižnice vo Fiľakove s dôrazom na oddelenie náučnej literatúry pre dospelých</t>
  </si>
  <si>
    <t>7/2021</t>
  </si>
  <si>
    <t>06/2022</t>
  </si>
  <si>
    <t>294 ks</t>
  </si>
  <si>
    <t xml:space="preserve">XXI. Fiľakovské hradné hry - Prierez dejinami Fiľakova a okolia I. </t>
  </si>
  <si>
    <t>09/2021</t>
  </si>
  <si>
    <t>XXI.Fiľakovské hradné hry</t>
  </si>
  <si>
    <t>Podpora na mentorované zapracovanie a prax u zamestnávateľa - "praxou k zamestnaniu 2"- pre subjekty vykonávajúce hospodársku činnosť</t>
  </si>
  <si>
    <t>09/2020</t>
  </si>
  <si>
    <t>05/2021</t>
  </si>
  <si>
    <t>lektor v múzeu a galérii a odborný technický pracovník v múzeu</t>
  </si>
  <si>
    <t>02/2021</t>
  </si>
  <si>
    <t>mentor</t>
  </si>
  <si>
    <r>
      <t xml:space="preserve">Hlavné ukazovatele plnenia projektu                                                                                 </t>
    </r>
    <r>
      <rPr>
        <b/>
        <i/>
        <sz val="8"/>
        <color indexed="8"/>
        <rFont val="Calibri"/>
        <family val="2"/>
        <charset val="238"/>
      </rPr>
      <t>(môže byť viac ukazovateľov)</t>
    </r>
  </si>
  <si>
    <t>Priorita    /opatrenie</t>
  </si>
  <si>
    <t>5400,00 
(4759,63 )</t>
  </si>
  <si>
    <t>3000,00 
(2607,20 )</t>
  </si>
  <si>
    <r>
      <t xml:space="preserve">Vyhodnotenie plnenia Programu rozvoja mesta na roky 2015 - 2023                                                                                                          </t>
    </r>
    <r>
      <rPr>
        <b/>
        <sz val="16"/>
        <color rgb="FFC00000"/>
        <rFont val="Calibri"/>
        <family val="2"/>
        <charset val="238"/>
        <scheme val="minor"/>
      </rPr>
      <t>Sledované obdobie 2016 - 2021</t>
    </r>
  </si>
  <si>
    <t>Vypracovali: referát stratégie a rozvoja mesta, MsÚ Fiľakovo</t>
  </si>
  <si>
    <t>Údaje poskytnuté od: MsKS Fiľakovo - 29.04.2021 a 21.03.2022, HMF Fiľakovo - 29.04.2021 a 18.03.2022, odd.výstavby, ŽP a SR, MsÚ Fiľakovo - 29.04.2021 a 07.03.2022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</si>
</sst>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E_U_R_-;\-* #,##0.00\ _E_U_R_-;_-* &quot;-&quot;??\ _E_U_R_-;_-@_-"/>
    <numFmt numFmtId="165" formatCode="#,##0\ [$€-1];[Red]\-#,##0\ [$€-1]"/>
    <numFmt numFmtId="166" formatCode="#,##0.00\ &quot;€&quot;"/>
    <numFmt numFmtId="167" formatCode="#,##0&quot; ks&quot;"/>
    <numFmt numFmtId="168" formatCode="_-* #,##0.00\ _S_k_-;\-* #,##0.00\ _S_k_-;_-* &quot;-&quot;??\ _S_k_-;_-@_-"/>
    <numFmt numFmtId="169" formatCode="#,##0.00\ [$€-1];[Red]\-#,##0.00\ [$€-1]"/>
    <numFmt numFmtId="170" formatCode="#,##0.00\ _E_U_R"/>
  </numFmts>
  <fonts count="35" x14ac:knownFonts="1">
    <font>
      <sz val="11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i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sz val="16"/>
      <color rgb="FFC0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vertAlign val="superscript"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3"/>
      <color rgb="FFC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8"/>
      <color indexed="8"/>
      <name val="Calibri"/>
      <family val="2"/>
      <charset val="238"/>
    </font>
    <font>
      <b/>
      <i/>
      <sz val="1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C6EBB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B2B2B2"/>
      </right>
      <top/>
      <bottom/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thin">
        <color rgb="FFB2B2B2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rgb="FFB2B2B2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8" fillId="8" borderId="0" applyNumberFormat="0" applyBorder="0" applyAlignment="0" applyProtection="0"/>
    <xf numFmtId="0" fontId="22" fillId="0" borderId="0"/>
    <xf numFmtId="168" fontId="23" fillId="0" borderId="0" applyFill="0" applyBorder="0" applyAlignment="0" applyProtection="0"/>
  </cellStyleXfs>
  <cellXfs count="958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0" fillId="2" borderId="6" xfId="0" applyFill="1" applyBorder="1"/>
    <xf numFmtId="0" fontId="5" fillId="3" borderId="11" xfId="0" applyFont="1" applyFill="1" applyBorder="1" applyAlignment="1">
      <alignment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top" wrapText="1"/>
    </xf>
    <xf numFmtId="0" fontId="5" fillId="4" borderId="11" xfId="0" applyFont="1" applyFill="1" applyBorder="1" applyAlignment="1">
      <alignment horizontal="center" vertical="center"/>
    </xf>
    <xf numFmtId="3" fontId="5" fillId="4" borderId="20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center" vertical="center"/>
    </xf>
    <xf numFmtId="3" fontId="5" fillId="3" borderId="11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" fontId="5" fillId="4" borderId="21" xfId="0" applyNumberFormat="1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2" fontId="5" fillId="4" borderId="21" xfId="0" applyNumberFormat="1" applyFont="1" applyFill="1" applyBorder="1" applyAlignment="1">
      <alignment horizontal="center" vertical="center"/>
    </xf>
    <xf numFmtId="2" fontId="5" fillId="4" borderId="20" xfId="0" applyNumberFormat="1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49" fontId="5" fillId="4" borderId="11" xfId="0" applyNumberFormat="1" applyFont="1" applyFill="1" applyBorder="1" applyAlignment="1">
      <alignment horizontal="center" vertical="center"/>
    </xf>
    <xf numFmtId="4" fontId="5" fillId="4" borderId="11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164" fontId="5" fillId="4" borderId="20" xfId="1" applyFont="1" applyFill="1" applyBorder="1" applyAlignment="1">
      <alignment horizontal="center" vertical="center" wrapText="1"/>
    </xf>
    <xf numFmtId="164" fontId="5" fillId="4" borderId="20" xfId="1" applyFont="1" applyFill="1" applyBorder="1" applyAlignment="1">
      <alignment horizontal="center" vertical="center"/>
    </xf>
    <xf numFmtId="164" fontId="5" fillId="4" borderId="23" xfId="1" applyFont="1" applyFill="1" applyBorder="1" applyAlignment="1">
      <alignment horizontal="center" vertical="center"/>
    </xf>
    <xf numFmtId="164" fontId="5" fillId="4" borderId="22" xfId="1" applyFont="1" applyFill="1" applyBorder="1" applyAlignment="1">
      <alignment horizontal="center" vertical="center"/>
    </xf>
    <xf numFmtId="164" fontId="5" fillId="4" borderId="21" xfId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164" fontId="5" fillId="4" borderId="5" xfId="1" applyFont="1" applyFill="1" applyBorder="1" applyAlignment="1">
      <alignment horizontal="center" vertical="center" wrapText="1"/>
    </xf>
    <xf numFmtId="164" fontId="5" fillId="4" borderId="4" xfId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49" fontId="5" fillId="4" borderId="11" xfId="0" applyNumberFormat="1" applyFont="1" applyFill="1" applyBorder="1" applyAlignment="1">
      <alignment horizontal="center" vertical="center" wrapText="1"/>
    </xf>
    <xf numFmtId="49" fontId="5" fillId="4" borderId="20" xfId="0" applyNumberFormat="1" applyFont="1" applyFill="1" applyBorder="1" applyAlignment="1">
      <alignment horizontal="center" vertical="center" wrapText="1"/>
    </xf>
    <xf numFmtId="164" fontId="5" fillId="4" borderId="23" xfId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164" fontId="5" fillId="4" borderId="28" xfId="1" applyFont="1" applyFill="1" applyBorder="1" applyAlignment="1">
      <alignment horizontal="center" vertical="center" wrapText="1"/>
    </xf>
    <xf numFmtId="164" fontId="5" fillId="4" borderId="11" xfId="1" applyFont="1" applyFill="1" applyBorder="1" applyAlignment="1">
      <alignment horizontal="center" vertical="center" wrapText="1"/>
    </xf>
    <xf numFmtId="0" fontId="5" fillId="4" borderId="21" xfId="1" applyNumberFormat="1" applyFont="1" applyFill="1" applyBorder="1" applyAlignment="1">
      <alignment horizontal="center" vertical="center" wrapText="1"/>
    </xf>
    <xf numFmtId="4" fontId="11" fillId="4" borderId="11" xfId="0" applyNumberFormat="1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1" applyFont="1"/>
    <xf numFmtId="4" fontId="0" fillId="0" borderId="0" xfId="0" applyNumberFormat="1" applyAlignment="1">
      <alignment wrapText="1"/>
    </xf>
    <xf numFmtId="0" fontId="5" fillId="6" borderId="23" xfId="0" applyFont="1" applyFill="1" applyBorder="1" applyAlignment="1">
      <alignment horizontal="center" vertical="center" wrapText="1"/>
    </xf>
    <xf numFmtId="2" fontId="5" fillId="6" borderId="20" xfId="0" applyNumberFormat="1" applyFont="1" applyFill="1" applyBorder="1" applyAlignment="1">
      <alignment horizontal="center" vertical="center"/>
    </xf>
    <xf numFmtId="0" fontId="0" fillId="6" borderId="5" xfId="0" applyFill="1" applyBorder="1" applyAlignment="1">
      <alignment vertical="center" wrapText="1"/>
    </xf>
    <xf numFmtId="2" fontId="5" fillId="6" borderId="5" xfId="0" applyNumberFormat="1" applyFont="1" applyFill="1" applyBorder="1" applyAlignment="1">
      <alignment horizontal="center" vertical="center"/>
    </xf>
    <xf numFmtId="2" fontId="5" fillId="6" borderId="4" xfId="0" applyNumberFormat="1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2" fontId="5" fillId="6" borderId="21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4" fontId="5" fillId="6" borderId="20" xfId="0" applyNumberFormat="1" applyFont="1" applyFill="1" applyBorder="1" applyAlignment="1">
      <alignment horizontal="center" vertical="center"/>
    </xf>
    <xf numFmtId="0" fontId="13" fillId="7" borderId="11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49" fontId="5" fillId="7" borderId="11" xfId="0" applyNumberFormat="1" applyFont="1" applyFill="1" applyBorder="1" applyAlignment="1">
      <alignment horizontal="center" vertical="center" wrapText="1"/>
    </xf>
    <xf numFmtId="164" fontId="5" fillId="7" borderId="11" xfId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5" fillId="4" borderId="20" xfId="0" applyFont="1" applyFill="1" applyBorder="1" applyAlignment="1">
      <alignment vertical="center" wrapText="1"/>
    </xf>
    <xf numFmtId="0" fontId="5" fillId="4" borderId="21" xfId="0" applyFont="1" applyFill="1" applyBorder="1" applyAlignment="1">
      <alignment vertical="center" wrapText="1"/>
    </xf>
    <xf numFmtId="0" fontId="5" fillId="4" borderId="23" xfId="0" applyFont="1" applyFill="1" applyBorder="1" applyAlignment="1">
      <alignment wrapText="1"/>
    </xf>
    <xf numFmtId="0" fontId="5" fillId="4" borderId="22" xfId="0" applyFont="1" applyFill="1" applyBorder="1" applyAlignment="1">
      <alignment wrapText="1"/>
    </xf>
    <xf numFmtId="0" fontId="5" fillId="4" borderId="20" xfId="0" applyFont="1" applyFill="1" applyBorder="1" applyAlignment="1">
      <alignment wrapText="1"/>
    </xf>
    <xf numFmtId="0" fontId="5" fillId="4" borderId="4" xfId="0" applyFont="1" applyFill="1" applyBorder="1" applyAlignment="1">
      <alignment vertical="center" wrapText="1"/>
    </xf>
    <xf numFmtId="0" fontId="5" fillId="7" borderId="4" xfId="0" applyFont="1" applyFill="1" applyBorder="1" applyAlignment="1">
      <alignment vertical="center" wrapText="1"/>
    </xf>
    <xf numFmtId="0" fontId="10" fillId="4" borderId="11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5" fillId="4" borderId="22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5" fillId="4" borderId="23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wrapText="1"/>
    </xf>
    <xf numFmtId="49" fontId="5" fillId="4" borderId="11" xfId="0" applyNumberFormat="1" applyFont="1" applyFill="1" applyBorder="1" applyAlignment="1">
      <alignment vertical="center"/>
    </xf>
    <xf numFmtId="0" fontId="5" fillId="3" borderId="20" xfId="0" applyFont="1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5" fillId="3" borderId="20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0" fontId="5" fillId="6" borderId="23" xfId="0" applyFont="1" applyFill="1" applyBorder="1" applyAlignment="1">
      <alignment vertical="center" wrapText="1"/>
    </xf>
    <xf numFmtId="0" fontId="5" fillId="6" borderId="21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vertical="center" wrapText="1"/>
    </xf>
    <xf numFmtId="0" fontId="5" fillId="6" borderId="20" xfId="0" applyFont="1" applyFill="1" applyBorder="1" applyAlignment="1">
      <alignment vertical="center" wrapText="1"/>
    </xf>
    <xf numFmtId="0" fontId="5" fillId="6" borderId="5" xfId="0" applyFont="1" applyFill="1" applyBorder="1" applyAlignment="1">
      <alignment vertical="center" wrapText="1"/>
    </xf>
    <xf numFmtId="0" fontId="5" fillId="6" borderId="22" xfId="0" applyFont="1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5" fillId="4" borderId="11" xfId="0" applyFont="1" applyFill="1" applyBorder="1" applyAlignment="1">
      <alignment wrapText="1"/>
    </xf>
    <xf numFmtId="0" fontId="5" fillId="3" borderId="4" xfId="0" applyFont="1" applyFill="1" applyBorder="1" applyAlignment="1">
      <alignment vertical="top" wrapText="1"/>
    </xf>
    <xf numFmtId="0" fontId="5" fillId="3" borderId="25" xfId="0" applyFont="1" applyFill="1" applyBorder="1" applyAlignment="1">
      <alignment vertical="center" wrapText="1"/>
    </xf>
    <xf numFmtId="0" fontId="3" fillId="8" borderId="33" xfId="2" applyNumberFormat="1" applyFont="1" applyBorder="1" applyAlignment="1">
      <alignment vertical="center" wrapText="1"/>
    </xf>
    <xf numFmtId="14" fontId="8" fillId="8" borderId="33" xfId="2" applyNumberFormat="1" applyBorder="1" applyAlignment="1">
      <alignment horizontal="right" vertical="center"/>
    </xf>
    <xf numFmtId="3" fontId="8" fillId="8" borderId="33" xfId="2" applyNumberFormat="1" applyBorder="1" applyAlignment="1">
      <alignment horizontal="right" vertical="center"/>
    </xf>
    <xf numFmtId="0" fontId="8" fillId="8" borderId="33" xfId="2" applyNumberFormat="1" applyBorder="1" applyAlignment="1">
      <alignment horizontal="right" vertical="center"/>
    </xf>
    <xf numFmtId="0" fontId="8" fillId="8" borderId="33" xfId="2" applyNumberFormat="1" applyBorder="1" applyAlignment="1">
      <alignment horizontal="right"/>
    </xf>
    <xf numFmtId="0" fontId="8" fillId="8" borderId="33" xfId="2" applyNumberFormat="1" applyBorder="1"/>
    <xf numFmtId="0" fontId="8" fillId="8" borderId="34" xfId="2" applyNumberFormat="1" applyBorder="1"/>
    <xf numFmtId="0" fontId="8" fillId="8" borderId="38" xfId="2" applyNumberFormat="1" applyBorder="1" applyAlignment="1">
      <alignment horizontal="center" vertical="center" wrapText="1"/>
    </xf>
    <xf numFmtId="0" fontId="3" fillId="8" borderId="39" xfId="2" applyNumberFormat="1" applyFont="1" applyBorder="1" applyAlignment="1">
      <alignment vertical="center" wrapText="1"/>
    </xf>
    <xf numFmtId="0" fontId="8" fillId="8" borderId="39" xfId="2" applyNumberFormat="1" applyBorder="1" applyAlignment="1">
      <alignment horizontal="center" vertical="center" wrapText="1"/>
    </xf>
    <xf numFmtId="0" fontId="8" fillId="8" borderId="38" xfId="2" applyBorder="1" applyAlignment="1">
      <alignment horizontal="center" vertical="center" wrapText="1"/>
    </xf>
    <xf numFmtId="0" fontId="3" fillId="8" borderId="39" xfId="2" applyFont="1" applyBorder="1" applyAlignment="1">
      <alignment vertical="center" wrapText="1"/>
    </xf>
    <xf numFmtId="0" fontId="8" fillId="8" borderId="39" xfId="2" applyBorder="1" applyAlignment="1">
      <alignment horizontal="center" vertical="center" wrapText="1"/>
    </xf>
    <xf numFmtId="49" fontId="5" fillId="8" borderId="39" xfId="2" applyNumberFormat="1" applyFont="1" applyBorder="1" applyAlignment="1">
      <alignment horizontal="center" vertical="center" wrapText="1"/>
    </xf>
    <xf numFmtId="0" fontId="5" fillId="10" borderId="0" xfId="0" applyFont="1" applyFill="1" applyAlignment="1">
      <alignment horizontal="center" vertical="center"/>
    </xf>
    <xf numFmtId="0" fontId="5" fillId="10" borderId="0" xfId="0" applyFont="1" applyFill="1" applyAlignment="1">
      <alignment vertical="center" wrapText="1"/>
    </xf>
    <xf numFmtId="0" fontId="5" fillId="10" borderId="0" xfId="0" applyFont="1" applyFill="1" applyAlignment="1">
      <alignment horizontal="center" vertical="center" wrapText="1"/>
    </xf>
    <xf numFmtId="0" fontId="5" fillId="10" borderId="26" xfId="0" applyFont="1" applyFill="1" applyBorder="1" applyAlignment="1">
      <alignment vertical="center" wrapText="1"/>
    </xf>
    <xf numFmtId="0" fontId="5" fillId="10" borderId="22" xfId="0" applyFont="1" applyFill="1" applyBorder="1" applyAlignment="1">
      <alignment vertical="center" wrapText="1"/>
    </xf>
    <xf numFmtId="166" fontId="0" fillId="0" borderId="0" xfId="0" applyNumberFormat="1"/>
    <xf numFmtId="0" fontId="5" fillId="3" borderId="11" xfId="0" applyFont="1" applyFill="1" applyBorder="1" applyAlignment="1">
      <alignment horizontal="right" vertical="center"/>
    </xf>
    <xf numFmtId="0" fontId="0" fillId="3" borderId="0" xfId="0" applyFill="1"/>
    <xf numFmtId="166" fontId="11" fillId="3" borderId="11" xfId="0" applyNumberFormat="1" applyFont="1" applyFill="1" applyBorder="1" applyAlignment="1">
      <alignment horizontal="right" vertical="center"/>
    </xf>
    <xf numFmtId="0" fontId="18" fillId="0" borderId="0" xfId="0" applyFont="1"/>
    <xf numFmtId="0" fontId="19" fillId="4" borderId="21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 wrapText="1"/>
    </xf>
    <xf numFmtId="49" fontId="19" fillId="4" borderId="1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wrapText="1"/>
    </xf>
    <xf numFmtId="0" fontId="19" fillId="10" borderId="0" xfId="0" applyFont="1" applyFill="1" applyAlignment="1">
      <alignment horizontal="center" vertical="center"/>
    </xf>
    <xf numFmtId="0" fontId="18" fillId="3" borderId="11" xfId="0" applyFont="1" applyFill="1" applyBorder="1" applyAlignment="1">
      <alignment horizontal="right" vertical="top"/>
    </xf>
    <xf numFmtId="0" fontId="18" fillId="3" borderId="21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9" fillId="3" borderId="20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/>
    </xf>
    <xf numFmtId="0" fontId="19" fillId="3" borderId="25" xfId="0" applyFont="1" applyFill="1" applyBorder="1" applyAlignment="1">
      <alignment horizontal="center" vertical="center" wrapText="1"/>
    </xf>
    <xf numFmtId="0" fontId="19" fillId="6" borderId="20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/>
    </xf>
    <xf numFmtId="0" fontId="18" fillId="6" borderId="21" xfId="0" applyFont="1" applyFill="1" applyBorder="1" applyAlignment="1">
      <alignment horizontal="center"/>
    </xf>
    <xf numFmtId="0" fontId="18" fillId="6" borderId="4" xfId="0" applyFont="1" applyFill="1" applyBorder="1" applyAlignment="1">
      <alignment horizontal="center"/>
    </xf>
    <xf numFmtId="0" fontId="18" fillId="6" borderId="20" xfId="0" applyFont="1" applyFill="1" applyBorder="1" applyAlignment="1">
      <alignment horizontal="center" vertical="center"/>
    </xf>
    <xf numFmtId="0" fontId="18" fillId="6" borderId="21" xfId="0" applyFont="1" applyFill="1" applyBorder="1" applyAlignment="1">
      <alignment horizontal="center" vertical="center"/>
    </xf>
    <xf numFmtId="17" fontId="18" fillId="8" borderId="44" xfId="2" applyNumberFormat="1" applyFont="1" applyBorder="1"/>
    <xf numFmtId="0" fontId="18" fillId="8" borderId="46" xfId="2" applyNumberFormat="1" applyFont="1" applyBorder="1" applyAlignment="1">
      <alignment horizontal="center" vertical="center" wrapText="1"/>
    </xf>
    <xf numFmtId="0" fontId="18" fillId="8" borderId="46" xfId="2" applyFont="1" applyBorder="1" applyAlignment="1">
      <alignment horizontal="center" vertical="center" wrapText="1"/>
    </xf>
    <xf numFmtId="49" fontId="5" fillId="4" borderId="20" xfId="0" applyNumberFormat="1" applyFont="1" applyFill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center"/>
    </xf>
    <xf numFmtId="49" fontId="5" fillId="4" borderId="2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49" fontId="8" fillId="8" borderId="33" xfId="2" applyNumberFormat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 wrapText="1"/>
    </xf>
    <xf numFmtId="49" fontId="5" fillId="11" borderId="11" xfId="0" applyNumberFormat="1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14" fontId="5" fillId="4" borderId="11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top" wrapText="1"/>
    </xf>
    <xf numFmtId="0" fontId="19" fillId="4" borderId="21" xfId="0" applyFont="1" applyFill="1" applyBorder="1" applyAlignment="1">
      <alignment horizontal="center" vertical="center" wrapText="1"/>
    </xf>
    <xf numFmtId="166" fontId="5" fillId="3" borderId="11" xfId="0" applyNumberFormat="1" applyFont="1" applyFill="1" applyBorder="1" applyAlignment="1">
      <alignment horizontal="right" vertical="center"/>
    </xf>
    <xf numFmtId="0" fontId="5" fillId="3" borderId="21" xfId="0" applyFont="1" applyFill="1" applyBorder="1" applyAlignment="1">
      <alignment vertical="center" wrapText="1"/>
    </xf>
    <xf numFmtId="0" fontId="18" fillId="4" borderId="21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49" fontId="11" fillId="5" borderId="48" xfId="0" applyNumberFormat="1" applyFont="1" applyFill="1" applyBorder="1" applyAlignment="1">
      <alignment horizontal="center" vertical="center"/>
    </xf>
    <xf numFmtId="49" fontId="11" fillId="5" borderId="0" xfId="0" applyNumberFormat="1" applyFont="1" applyFill="1" applyAlignment="1">
      <alignment horizontal="center" vertical="center"/>
    </xf>
    <xf numFmtId="49" fontId="11" fillId="5" borderId="21" xfId="0" applyNumberFormat="1" applyFont="1" applyFill="1" applyBorder="1" applyAlignment="1">
      <alignment horizontal="center" vertical="center"/>
    </xf>
    <xf numFmtId="49" fontId="11" fillId="5" borderId="4" xfId="0" applyNumberFormat="1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 wrapText="1"/>
    </xf>
    <xf numFmtId="49" fontId="0" fillId="4" borderId="4" xfId="0" applyNumberFormat="1" applyFill="1" applyBorder="1" applyAlignment="1">
      <alignment horizontal="center" vertical="center" wrapText="1"/>
    </xf>
    <xf numFmtId="4" fontId="0" fillId="4" borderId="4" xfId="0" applyNumberFormat="1" applyFill="1" applyBorder="1" applyAlignment="1">
      <alignment horizontal="center" vertical="center" wrapText="1"/>
    </xf>
    <xf numFmtId="2" fontId="5" fillId="4" borderId="4" xfId="0" applyNumberFormat="1" applyFont="1" applyFill="1" applyBorder="1" applyAlignment="1">
      <alignment vertical="center" wrapText="1"/>
    </xf>
    <xf numFmtId="0" fontId="0" fillId="4" borderId="0" xfId="0" applyFill="1"/>
    <xf numFmtId="0" fontId="18" fillId="4" borderId="21" xfId="0" applyFont="1" applyFill="1" applyBorder="1" applyAlignment="1">
      <alignment horizontal="center" vertical="center" wrapText="1"/>
    </xf>
    <xf numFmtId="0" fontId="27" fillId="4" borderId="11" xfId="0" applyFont="1" applyFill="1" applyBorder="1" applyAlignment="1">
      <alignment vertical="center" wrapText="1"/>
    </xf>
    <xf numFmtId="0" fontId="21" fillId="5" borderId="11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vertical="center" wrapText="1"/>
    </xf>
    <xf numFmtId="49" fontId="11" fillId="5" borderId="11" xfId="0" applyNumberFormat="1" applyFont="1" applyFill="1" applyBorder="1" applyAlignment="1">
      <alignment horizontal="center" vertical="center" wrapText="1"/>
    </xf>
    <xf numFmtId="164" fontId="11" fillId="5" borderId="11" xfId="1" applyFont="1" applyFill="1" applyBorder="1" applyAlignment="1">
      <alignment horizontal="center" vertical="center" wrapText="1"/>
    </xf>
    <xf numFmtId="0" fontId="29" fillId="5" borderId="11" xfId="0" applyFont="1" applyFill="1" applyBorder="1" applyAlignment="1">
      <alignment vertical="center" wrapText="1"/>
    </xf>
    <xf numFmtId="0" fontId="12" fillId="0" borderId="0" xfId="0" applyFont="1"/>
    <xf numFmtId="0" fontId="11" fillId="4" borderId="11" xfId="0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vertical="center" wrapText="1"/>
    </xf>
    <xf numFmtId="49" fontId="11" fillId="4" borderId="11" xfId="0" applyNumberFormat="1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21" fillId="7" borderId="11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vertical="center" wrapText="1"/>
    </xf>
    <xf numFmtId="49" fontId="11" fillId="7" borderId="11" xfId="0" applyNumberFormat="1" applyFont="1" applyFill="1" applyBorder="1" applyAlignment="1">
      <alignment horizontal="center" vertical="center" wrapText="1"/>
    </xf>
    <xf numFmtId="164" fontId="11" fillId="7" borderId="11" xfId="1" applyFont="1" applyFill="1" applyBorder="1" applyAlignment="1">
      <alignment horizontal="center" vertical="center" wrapText="1"/>
    </xf>
    <xf numFmtId="0" fontId="29" fillId="7" borderId="11" xfId="0" applyFont="1" applyFill="1" applyBorder="1" applyAlignment="1">
      <alignment vertical="center" wrapText="1"/>
    </xf>
    <xf numFmtId="0" fontId="12" fillId="7" borderId="0" xfId="0" applyFont="1" applyFill="1"/>
    <xf numFmtId="0" fontId="18" fillId="4" borderId="4" xfId="0" applyFont="1" applyFill="1" applyBorder="1" applyAlignment="1">
      <alignment wrapText="1"/>
    </xf>
    <xf numFmtId="0" fontId="18" fillId="4" borderId="21" xfId="0" applyFont="1" applyFill="1" applyBorder="1" applyAlignment="1">
      <alignment wrapText="1"/>
    </xf>
    <xf numFmtId="164" fontId="11" fillId="4" borderId="27" xfId="1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/>
    </xf>
    <xf numFmtId="0" fontId="30" fillId="4" borderId="0" xfId="0" applyFont="1" applyFill="1"/>
    <xf numFmtId="0" fontId="5" fillId="12" borderId="27" xfId="0" applyFont="1" applyFill="1" applyBorder="1" applyAlignment="1">
      <alignment horizontal="center" vertical="center"/>
    </xf>
    <xf numFmtId="0" fontId="19" fillId="12" borderId="28" xfId="0" applyFont="1" applyFill="1" applyBorder="1" applyAlignment="1">
      <alignment horizontal="center" vertical="center"/>
    </xf>
    <xf numFmtId="0" fontId="5" fillId="12" borderId="29" xfId="0" applyFont="1" applyFill="1" applyBorder="1" applyAlignment="1">
      <alignment horizontal="center" vertical="center" wrapText="1"/>
    </xf>
    <xf numFmtId="0" fontId="5" fillId="12" borderId="27" xfId="0" applyFont="1" applyFill="1" applyBorder="1" applyAlignment="1">
      <alignment horizontal="center" vertical="center" wrapText="1"/>
    </xf>
    <xf numFmtId="0" fontId="5" fillId="12" borderId="28" xfId="0" applyFont="1" applyFill="1" applyBorder="1" applyAlignment="1">
      <alignment horizontal="center" vertical="center" wrapText="1"/>
    </xf>
    <xf numFmtId="0" fontId="5" fillId="12" borderId="28" xfId="0" applyFont="1" applyFill="1" applyBorder="1" applyAlignment="1">
      <alignment vertical="center" wrapText="1"/>
    </xf>
    <xf numFmtId="0" fontId="0" fillId="12" borderId="0" xfId="0" applyFill="1"/>
    <xf numFmtId="0" fontId="5" fillId="12" borderId="0" xfId="0" applyFont="1" applyFill="1" applyAlignment="1">
      <alignment horizontal="center" vertical="center"/>
    </xf>
    <xf numFmtId="0" fontId="19" fillId="12" borderId="0" xfId="0" applyFont="1" applyFill="1" applyAlignment="1">
      <alignment horizontal="center" vertical="center"/>
    </xf>
    <xf numFmtId="0" fontId="13" fillId="12" borderId="0" xfId="0" applyFont="1" applyFill="1" applyAlignment="1">
      <alignment vertical="center" wrapText="1"/>
    </xf>
    <xf numFmtId="0" fontId="5" fillId="12" borderId="0" xfId="0" applyFont="1" applyFill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12" borderId="0" xfId="0" applyFont="1" applyFill="1" applyAlignment="1">
      <alignment vertical="center" wrapText="1"/>
    </xf>
    <xf numFmtId="0" fontId="30" fillId="7" borderId="0" xfId="0" applyFont="1" applyFill="1"/>
    <xf numFmtId="0" fontId="30" fillId="0" borderId="0" xfId="0" applyFont="1"/>
    <xf numFmtId="0" fontId="0" fillId="13" borderId="11" xfId="0" applyFill="1" applyBorder="1" applyAlignment="1">
      <alignment horizontal="center" vertical="center" wrapText="1"/>
    </xf>
    <xf numFmtId="0" fontId="18" fillId="13" borderId="11" xfId="0" applyFont="1" applyFill="1" applyBorder="1" applyAlignment="1">
      <alignment horizontal="center" vertical="center" wrapText="1"/>
    </xf>
    <xf numFmtId="0" fontId="0" fillId="13" borderId="11" xfId="0" applyFill="1" applyBorder="1" applyAlignment="1">
      <alignment vertical="center" wrapText="1"/>
    </xf>
    <xf numFmtId="49" fontId="0" fillId="13" borderId="11" xfId="0" applyNumberFormat="1" applyFill="1" applyBorder="1" applyAlignment="1">
      <alignment horizontal="center" vertical="center" wrapText="1"/>
    </xf>
    <xf numFmtId="0" fontId="5" fillId="13" borderId="11" xfId="0" applyFont="1" applyFill="1" applyBorder="1" applyAlignment="1">
      <alignment vertical="center" wrapText="1"/>
    </xf>
    <xf numFmtId="0" fontId="5" fillId="13" borderId="11" xfId="0" applyFont="1" applyFill="1" applyBorder="1" applyAlignment="1">
      <alignment horizontal="center" vertical="center" wrapText="1"/>
    </xf>
    <xf numFmtId="164" fontId="5" fillId="12" borderId="0" xfId="0" applyNumberFormat="1" applyFont="1" applyFill="1" applyAlignment="1">
      <alignment horizontal="center" vertical="center" wrapText="1"/>
    </xf>
    <xf numFmtId="8" fontId="5" fillId="14" borderId="20" xfId="0" applyNumberFormat="1" applyFont="1" applyFill="1" applyBorder="1" applyAlignment="1">
      <alignment horizontal="right" vertical="center"/>
    </xf>
    <xf numFmtId="166" fontId="5" fillId="14" borderId="20" xfId="0" applyNumberFormat="1" applyFont="1" applyFill="1" applyBorder="1" applyAlignment="1">
      <alignment horizontal="right" vertical="center"/>
    </xf>
    <xf numFmtId="167" fontId="5" fillId="14" borderId="21" xfId="0" applyNumberFormat="1" applyFont="1" applyFill="1" applyBorder="1" applyAlignment="1">
      <alignment horizontal="right" vertical="center"/>
    </xf>
    <xf numFmtId="167" fontId="5" fillId="14" borderId="4" xfId="0" applyNumberFormat="1" applyFont="1" applyFill="1" applyBorder="1" applyAlignment="1">
      <alignment horizontal="right" vertical="center"/>
    </xf>
    <xf numFmtId="2" fontId="19" fillId="14" borderId="20" xfId="0" applyNumberFormat="1" applyFont="1" applyFill="1" applyBorder="1" applyAlignment="1">
      <alignment horizontal="right" vertical="center" wrapText="1"/>
    </xf>
    <xf numFmtId="0" fontId="5" fillId="14" borderId="20" xfId="0" applyFont="1" applyFill="1" applyBorder="1" applyAlignment="1">
      <alignment horizontal="right" vertical="center"/>
    </xf>
    <xf numFmtId="2" fontId="19" fillId="14" borderId="21" xfId="0" applyNumberFormat="1" applyFont="1" applyFill="1" applyBorder="1" applyAlignment="1">
      <alignment horizontal="right" vertical="center" wrapText="1"/>
    </xf>
    <xf numFmtId="0" fontId="5" fillId="14" borderId="21" xfId="0" applyFont="1" applyFill="1" applyBorder="1" applyAlignment="1">
      <alignment horizontal="right" vertical="center"/>
    </xf>
    <xf numFmtId="2" fontId="19" fillId="14" borderId="4" xfId="0" applyNumberFormat="1" applyFont="1" applyFill="1" applyBorder="1" applyAlignment="1">
      <alignment horizontal="right" vertical="center" wrapText="1"/>
    </xf>
    <xf numFmtId="0" fontId="5" fillId="14" borderId="4" xfId="0" applyFont="1" applyFill="1" applyBorder="1" applyAlignment="1">
      <alignment horizontal="right" vertical="center"/>
    </xf>
    <xf numFmtId="2" fontId="19" fillId="14" borderId="11" xfId="0" applyNumberFormat="1" applyFont="1" applyFill="1" applyBorder="1" applyAlignment="1">
      <alignment horizontal="right" vertical="center" wrapText="1"/>
    </xf>
    <xf numFmtId="0" fontId="5" fillId="14" borderId="11" xfId="0" applyFont="1" applyFill="1" applyBorder="1" applyAlignment="1">
      <alignment horizontal="left" vertical="center" wrapText="1"/>
    </xf>
    <xf numFmtId="49" fontId="5" fillId="14" borderId="11" xfId="0" applyNumberFormat="1" applyFont="1" applyFill="1" applyBorder="1" applyAlignment="1">
      <alignment horizontal="center" vertical="center" wrapText="1"/>
    </xf>
    <xf numFmtId="0" fontId="11" fillId="14" borderId="11" xfId="0" applyFont="1" applyFill="1" applyBorder="1" applyAlignment="1">
      <alignment vertical="center" wrapText="1"/>
    </xf>
    <xf numFmtId="8" fontId="11" fillId="14" borderId="11" xfId="0" applyNumberFormat="1" applyFont="1" applyFill="1" applyBorder="1" applyAlignment="1">
      <alignment horizontal="right" vertical="center" wrapText="1"/>
    </xf>
    <xf numFmtId="0" fontId="5" fillId="14" borderId="11" xfId="0" applyFont="1" applyFill="1" applyBorder="1" applyAlignment="1">
      <alignment vertical="center" wrapText="1"/>
    </xf>
    <xf numFmtId="167" fontId="5" fillId="14" borderId="11" xfId="0" applyNumberFormat="1" applyFont="1" applyFill="1" applyBorder="1" applyAlignment="1">
      <alignment horizontal="right" vertical="center"/>
    </xf>
    <xf numFmtId="0" fontId="18" fillId="14" borderId="11" xfId="0" applyFont="1" applyFill="1" applyBorder="1" applyAlignment="1">
      <alignment horizontal="right" vertical="top"/>
    </xf>
    <xf numFmtId="0" fontId="0" fillId="14" borderId="11" xfId="0" applyFill="1" applyBorder="1" applyAlignment="1">
      <alignment horizontal="left" vertical="top" wrapText="1"/>
    </xf>
    <xf numFmtId="49" fontId="0" fillId="14" borderId="11" xfId="0" applyNumberFormat="1" applyFill="1" applyBorder="1" applyAlignment="1">
      <alignment horizontal="center" vertical="center"/>
    </xf>
    <xf numFmtId="0" fontId="0" fillId="14" borderId="11" xfId="0" quotePrefix="1" applyFill="1" applyBorder="1" applyAlignment="1">
      <alignment horizontal="center" vertical="center"/>
    </xf>
    <xf numFmtId="166" fontId="0" fillId="14" borderId="11" xfId="0" applyNumberFormat="1" applyFill="1" applyBorder="1" applyAlignment="1">
      <alignment horizontal="right" vertical="center"/>
    </xf>
    <xf numFmtId="0" fontId="0" fillId="14" borderId="11" xfId="0" applyFill="1" applyBorder="1" applyAlignment="1">
      <alignment vertical="center" wrapText="1"/>
    </xf>
    <xf numFmtId="167" fontId="0" fillId="14" borderId="11" xfId="0" applyNumberFormat="1" applyFill="1" applyBorder="1" applyAlignment="1">
      <alignment horizontal="right" vertical="center"/>
    </xf>
    <xf numFmtId="0" fontId="21" fillId="5" borderId="20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5" borderId="20" xfId="0" applyFont="1" applyFill="1" applyBorder="1" applyAlignment="1">
      <alignment horizontal="center" vertical="center"/>
    </xf>
    <xf numFmtId="0" fontId="32" fillId="5" borderId="20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vertical="center" wrapText="1"/>
    </xf>
    <xf numFmtId="49" fontId="11" fillId="5" borderId="20" xfId="0" applyNumberFormat="1" applyFont="1" applyFill="1" applyBorder="1" applyAlignment="1">
      <alignment horizontal="center" vertical="center"/>
    </xf>
    <xf numFmtId="4" fontId="11" fillId="5" borderId="20" xfId="0" applyNumberFormat="1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wrapText="1"/>
    </xf>
    <xf numFmtId="0" fontId="5" fillId="14" borderId="11" xfId="0" applyFont="1" applyFill="1" applyBorder="1" applyAlignment="1">
      <alignment horizontal="left" vertical="top" wrapText="1"/>
    </xf>
    <xf numFmtId="49" fontId="5" fillId="14" borderId="11" xfId="0" applyNumberFormat="1" applyFont="1" applyFill="1" applyBorder="1" applyAlignment="1">
      <alignment horizontal="center" vertical="center"/>
    </xf>
    <xf numFmtId="166" fontId="5" fillId="14" borderId="11" xfId="0" applyNumberFormat="1" applyFont="1" applyFill="1" applyBorder="1" applyAlignment="1">
      <alignment horizontal="right" vertical="center"/>
    </xf>
    <xf numFmtId="0" fontId="5" fillId="14" borderId="11" xfId="0" applyFont="1" applyFill="1" applyBorder="1" applyAlignment="1">
      <alignment horizontal="right" vertical="center"/>
    </xf>
    <xf numFmtId="0" fontId="0" fillId="14" borderId="11" xfId="0" applyFill="1" applyBorder="1" applyAlignment="1">
      <alignment horizontal="right" vertical="center"/>
    </xf>
    <xf numFmtId="0" fontId="12" fillId="3" borderId="20" xfId="0" applyFont="1" applyFill="1" applyBorder="1" applyAlignment="1">
      <alignment horizontal="center" vertical="center"/>
    </xf>
    <xf numFmtId="0" fontId="32" fillId="3" borderId="20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vertical="center" wrapText="1"/>
    </xf>
    <xf numFmtId="49" fontId="11" fillId="3" borderId="20" xfId="0" applyNumberFormat="1" applyFont="1" applyFill="1" applyBorder="1" applyAlignment="1">
      <alignment horizontal="center" vertical="center"/>
    </xf>
    <xf numFmtId="4" fontId="11" fillId="3" borderId="20" xfId="0" applyNumberFormat="1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wrapText="1"/>
    </xf>
    <xf numFmtId="0" fontId="18" fillId="16" borderId="20" xfId="0" applyFont="1" applyFill="1" applyBorder="1" applyAlignment="1">
      <alignment horizontal="center" vertical="center"/>
    </xf>
    <xf numFmtId="0" fontId="5" fillId="16" borderId="20" xfId="0" applyFont="1" applyFill="1" applyBorder="1" applyAlignment="1">
      <alignment vertical="center" wrapText="1"/>
    </xf>
    <xf numFmtId="0" fontId="5" fillId="16" borderId="20" xfId="0" applyFont="1" applyFill="1" applyBorder="1" applyAlignment="1">
      <alignment horizontal="center" vertical="center"/>
    </xf>
    <xf numFmtId="4" fontId="5" fillId="16" borderId="20" xfId="0" applyNumberFormat="1" applyFont="1" applyFill="1" applyBorder="1" applyAlignment="1">
      <alignment horizontal="center" vertical="center"/>
    </xf>
    <xf numFmtId="0" fontId="18" fillId="16" borderId="21" xfId="0" applyFont="1" applyFill="1" applyBorder="1" applyAlignment="1">
      <alignment horizontal="center" vertical="center"/>
    </xf>
    <xf numFmtId="0" fontId="5" fillId="16" borderId="21" xfId="0" applyFont="1" applyFill="1" applyBorder="1" applyAlignment="1">
      <alignment vertical="center" wrapText="1"/>
    </xf>
    <xf numFmtId="0" fontId="5" fillId="16" borderId="21" xfId="0" applyFont="1" applyFill="1" applyBorder="1" applyAlignment="1">
      <alignment horizontal="center" vertical="center"/>
    </xf>
    <xf numFmtId="2" fontId="5" fillId="16" borderId="21" xfId="0" applyNumberFormat="1" applyFont="1" applyFill="1" applyBorder="1" applyAlignment="1">
      <alignment horizontal="center" vertical="center"/>
    </xf>
    <xf numFmtId="0" fontId="18" fillId="16" borderId="4" xfId="0" applyFont="1" applyFill="1" applyBorder="1" applyAlignment="1">
      <alignment horizontal="center" vertical="center"/>
    </xf>
    <xf numFmtId="0" fontId="5" fillId="16" borderId="5" xfId="0" applyFont="1" applyFill="1" applyBorder="1" applyAlignment="1">
      <alignment vertical="center" wrapText="1"/>
    </xf>
    <xf numFmtId="0" fontId="5" fillId="16" borderId="4" xfId="0" applyFont="1" applyFill="1" applyBorder="1" applyAlignment="1">
      <alignment horizontal="center" vertical="center"/>
    </xf>
    <xf numFmtId="2" fontId="5" fillId="16" borderId="4" xfId="0" applyNumberFormat="1" applyFont="1" applyFill="1" applyBorder="1" applyAlignment="1">
      <alignment horizontal="center" vertical="center"/>
    </xf>
    <xf numFmtId="49" fontId="5" fillId="14" borderId="11" xfId="0" quotePrefix="1" applyNumberFormat="1" applyFont="1" applyFill="1" applyBorder="1" applyAlignment="1">
      <alignment horizontal="center" vertical="center"/>
    </xf>
    <xf numFmtId="0" fontId="0" fillId="14" borderId="21" xfId="0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0" fillId="14" borderId="21" xfId="0" applyFill="1" applyBorder="1" applyAlignment="1">
      <alignment vertical="center" wrapText="1"/>
    </xf>
    <xf numFmtId="0" fontId="5" fillId="14" borderId="22" xfId="0" applyFont="1" applyFill="1" applyBorder="1" applyAlignment="1">
      <alignment vertical="center" wrapText="1"/>
    </xf>
    <xf numFmtId="0" fontId="5" fillId="14" borderId="21" xfId="0" applyFont="1" applyFill="1" applyBorder="1" applyAlignment="1">
      <alignment horizontal="center" vertical="center"/>
    </xf>
    <xf numFmtId="2" fontId="5" fillId="14" borderId="21" xfId="0" applyNumberFormat="1" applyFont="1" applyFill="1" applyBorder="1" applyAlignment="1">
      <alignment horizontal="center" vertical="center"/>
    </xf>
    <xf numFmtId="0" fontId="5" fillId="14" borderId="0" xfId="0" applyFont="1" applyFill="1" applyAlignment="1">
      <alignment horizontal="center" vertical="center"/>
    </xf>
    <xf numFmtId="0" fontId="19" fillId="14" borderId="0" xfId="0" applyFont="1" applyFill="1" applyAlignment="1">
      <alignment horizontal="center" vertical="center"/>
    </xf>
    <xf numFmtId="0" fontId="13" fillId="14" borderId="0" xfId="0" applyFont="1" applyFill="1" applyAlignment="1">
      <alignment vertical="center" wrapText="1"/>
    </xf>
    <xf numFmtId="0" fontId="5" fillId="14" borderId="0" xfId="0" applyFont="1" applyFill="1" applyAlignment="1">
      <alignment horizontal="center" vertical="center" wrapText="1"/>
    </xf>
    <xf numFmtId="0" fontId="5" fillId="14" borderId="26" xfId="0" applyFont="1" applyFill="1" applyBorder="1" applyAlignment="1">
      <alignment horizontal="center" vertical="center" wrapText="1"/>
    </xf>
    <xf numFmtId="0" fontId="5" fillId="14" borderId="22" xfId="0" applyFont="1" applyFill="1" applyBorder="1" applyAlignment="1">
      <alignment horizontal="center" vertical="center" wrapText="1"/>
    </xf>
    <xf numFmtId="0" fontId="5" fillId="14" borderId="0" xfId="0" applyFont="1" applyFill="1" applyAlignment="1">
      <alignment vertical="center" wrapText="1"/>
    </xf>
    <xf numFmtId="0" fontId="11" fillId="14" borderId="11" xfId="0" applyFont="1" applyFill="1" applyBorder="1" applyAlignment="1">
      <alignment horizontal="left" vertical="top" wrapText="1"/>
    </xf>
    <xf numFmtId="0" fontId="5" fillId="14" borderId="11" xfId="0" applyFont="1" applyFill="1" applyBorder="1" applyAlignment="1">
      <alignment vertical="top" wrapText="1"/>
    </xf>
    <xf numFmtId="167" fontId="5" fillId="14" borderId="11" xfId="1" applyNumberFormat="1" applyFont="1" applyFill="1" applyBorder="1" applyAlignment="1">
      <alignment horizontal="right" vertical="center"/>
    </xf>
    <xf numFmtId="0" fontId="21" fillId="5" borderId="20" xfId="0" applyFont="1" applyFill="1" applyBorder="1" applyAlignment="1">
      <alignment horizontal="center" vertical="center"/>
    </xf>
    <xf numFmtId="0" fontId="21" fillId="5" borderId="21" xfId="0" applyFont="1" applyFill="1" applyBorder="1" applyAlignment="1">
      <alignment horizontal="center" vertical="center"/>
    </xf>
    <xf numFmtId="0" fontId="32" fillId="5" borderId="4" xfId="0" applyFont="1" applyFill="1" applyBorder="1" applyAlignment="1">
      <alignment horizontal="center" vertical="center"/>
    </xf>
    <xf numFmtId="17" fontId="0" fillId="16" borderId="35" xfId="0" applyNumberFormat="1" applyFill="1" applyBorder="1" applyAlignment="1">
      <alignment horizontal="center" vertical="center" wrapText="1"/>
    </xf>
    <xf numFmtId="17" fontId="18" fillId="16" borderId="45" xfId="0" applyNumberFormat="1" applyFont="1" applyFill="1" applyBorder="1" applyAlignment="1">
      <alignment horizontal="center" vertical="center" wrapText="1"/>
    </xf>
    <xf numFmtId="0" fontId="0" fillId="16" borderId="36" xfId="0" applyFill="1" applyBorder="1" applyAlignment="1">
      <alignment vertical="center" wrapText="1"/>
    </xf>
    <xf numFmtId="49" fontId="5" fillId="16" borderId="36" xfId="0" applyNumberFormat="1" applyFont="1" applyFill="1" applyBorder="1" applyAlignment="1">
      <alignment horizontal="center" vertical="center" wrapText="1"/>
    </xf>
    <xf numFmtId="14" fontId="0" fillId="16" borderId="36" xfId="0" applyNumberForma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18" fillId="16" borderId="46" xfId="0" applyFont="1" applyFill="1" applyBorder="1" applyAlignment="1">
      <alignment horizontal="center" vertical="center" wrapText="1"/>
    </xf>
    <xf numFmtId="0" fontId="0" fillId="16" borderId="39" xfId="0" applyFill="1" applyBorder="1" applyAlignment="1">
      <alignment vertical="center" wrapText="1"/>
    </xf>
    <xf numFmtId="49" fontId="5" fillId="16" borderId="39" xfId="0" applyNumberFormat="1" applyFont="1" applyFill="1" applyBorder="1" applyAlignment="1">
      <alignment horizontal="center" vertical="center" wrapText="1"/>
    </xf>
    <xf numFmtId="14" fontId="0" fillId="16" borderId="39" xfId="0" applyNumberFormat="1" applyFill="1" applyBorder="1" applyAlignment="1">
      <alignment horizontal="center" vertical="center" wrapText="1"/>
    </xf>
    <xf numFmtId="0" fontId="0" fillId="16" borderId="39" xfId="0" applyFill="1" applyBorder="1" applyAlignment="1">
      <alignment horizontal="center" vertical="center" wrapText="1"/>
    </xf>
    <xf numFmtId="17" fontId="0" fillId="16" borderId="38" xfId="0" applyNumberFormat="1" applyFill="1" applyBorder="1" applyAlignment="1">
      <alignment horizontal="center" vertical="center" wrapText="1"/>
    </xf>
    <xf numFmtId="17" fontId="18" fillId="16" borderId="46" xfId="0" applyNumberFormat="1" applyFont="1" applyFill="1" applyBorder="1" applyAlignment="1">
      <alignment horizontal="center" vertical="center" wrapText="1"/>
    </xf>
    <xf numFmtId="0" fontId="15" fillId="16" borderId="39" xfId="0" applyFont="1" applyFill="1" applyBorder="1" applyAlignment="1">
      <alignment vertical="center" wrapText="1"/>
    </xf>
    <xf numFmtId="0" fontId="0" fillId="16" borderId="41" xfId="0" applyFill="1" applyBorder="1" applyAlignment="1">
      <alignment horizontal="center" vertical="center" wrapText="1"/>
    </xf>
    <xf numFmtId="0" fontId="18" fillId="16" borderId="47" xfId="0" applyFont="1" applyFill="1" applyBorder="1" applyAlignment="1">
      <alignment horizontal="center" vertical="center" wrapText="1"/>
    </xf>
    <xf numFmtId="0" fontId="0" fillId="16" borderId="42" xfId="0" applyFill="1" applyBorder="1" applyAlignment="1">
      <alignment vertical="center" wrapText="1"/>
    </xf>
    <xf numFmtId="49" fontId="0" fillId="16" borderId="42" xfId="0" applyNumberFormat="1" applyFill="1" applyBorder="1" applyAlignment="1">
      <alignment horizontal="center" vertical="center" wrapText="1"/>
    </xf>
    <xf numFmtId="14" fontId="0" fillId="16" borderId="42" xfId="0" applyNumberFormat="1" applyFill="1" applyBorder="1" applyAlignment="1">
      <alignment horizontal="center" vertical="center" wrapText="1"/>
    </xf>
    <xf numFmtId="0" fontId="18" fillId="6" borderId="46" xfId="2" applyFont="1" applyFill="1" applyBorder="1" applyAlignment="1">
      <alignment horizontal="center" vertical="center" wrapText="1"/>
    </xf>
    <xf numFmtId="49" fontId="5" fillId="6" borderId="39" xfId="2" applyNumberFormat="1" applyFont="1" applyFill="1" applyBorder="1" applyAlignment="1">
      <alignment horizontal="center" vertical="center" wrapText="1"/>
    </xf>
    <xf numFmtId="0" fontId="0" fillId="6" borderId="38" xfId="2" applyFont="1" applyFill="1" applyBorder="1" applyAlignment="1">
      <alignment horizontal="center" vertical="center" wrapText="1"/>
    </xf>
    <xf numFmtId="0" fontId="0" fillId="6" borderId="39" xfId="2" applyFont="1" applyFill="1" applyBorder="1" applyAlignment="1">
      <alignment vertical="center" wrapText="1"/>
    </xf>
    <xf numFmtId="14" fontId="8" fillId="6" borderId="39" xfId="2" applyNumberFormat="1" applyFill="1" applyBorder="1" applyAlignment="1">
      <alignment horizontal="center" vertical="center" wrapText="1"/>
    </xf>
    <xf numFmtId="49" fontId="5" fillId="16" borderId="42" xfId="0" applyNumberFormat="1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14" borderId="20" xfId="0" applyFont="1" applyFill="1" applyBorder="1" applyAlignment="1">
      <alignment horizontal="left" vertical="center" wrapText="1"/>
    </xf>
    <xf numFmtId="0" fontId="5" fillId="14" borderId="21" xfId="0" applyFont="1" applyFill="1" applyBorder="1" applyAlignment="1">
      <alignment horizontal="left" vertical="center" wrapText="1"/>
    </xf>
    <xf numFmtId="0" fontId="5" fillId="14" borderId="4" xfId="0" applyFont="1" applyFill="1" applyBorder="1" applyAlignment="1">
      <alignment horizontal="left" vertical="center" wrapText="1"/>
    </xf>
    <xf numFmtId="0" fontId="0" fillId="14" borderId="11" xfId="0" applyFill="1" applyBorder="1" applyAlignment="1">
      <alignment horizontal="center" vertical="center"/>
    </xf>
    <xf numFmtId="49" fontId="5" fillId="14" borderId="21" xfId="0" applyNumberFormat="1" applyFont="1" applyFill="1" applyBorder="1" applyAlignment="1">
      <alignment horizontal="center" vertical="center"/>
    </xf>
    <xf numFmtId="2" fontId="19" fillId="14" borderId="0" xfId="0" applyNumberFormat="1" applyFont="1" applyFill="1" applyAlignment="1">
      <alignment horizontal="right" vertical="center" wrapText="1"/>
    </xf>
    <xf numFmtId="0" fontId="5" fillId="14" borderId="0" xfId="0" applyFont="1" applyFill="1" applyAlignment="1">
      <alignment horizontal="left" vertical="top" wrapText="1"/>
    </xf>
    <xf numFmtId="49" fontId="5" fillId="14" borderId="0" xfId="0" applyNumberFormat="1" applyFont="1" applyFill="1" applyAlignment="1">
      <alignment horizontal="center" vertical="center" wrapText="1"/>
    </xf>
    <xf numFmtId="49" fontId="5" fillId="14" borderId="26" xfId="0" applyNumberFormat="1" applyFont="1" applyFill="1" applyBorder="1" applyAlignment="1">
      <alignment horizontal="center" vertical="center" wrapText="1"/>
    </xf>
    <xf numFmtId="49" fontId="5" fillId="14" borderId="22" xfId="0" applyNumberFormat="1" applyFont="1" applyFill="1" applyBorder="1" applyAlignment="1">
      <alignment horizontal="center" vertical="center" wrapText="1"/>
    </xf>
    <xf numFmtId="166" fontId="5" fillId="14" borderId="26" xfId="1" applyNumberFormat="1" applyFont="1" applyFill="1" applyBorder="1" applyAlignment="1">
      <alignment horizontal="right" vertical="center" wrapText="1"/>
    </xf>
    <xf numFmtId="166" fontId="5" fillId="14" borderId="22" xfId="0" applyNumberFormat="1" applyFont="1" applyFill="1" applyBorder="1" applyAlignment="1">
      <alignment horizontal="right" vertical="center" wrapText="1"/>
    </xf>
    <xf numFmtId="166" fontId="5" fillId="14" borderId="0" xfId="1" applyNumberFormat="1" applyFont="1" applyFill="1" applyBorder="1" applyAlignment="1">
      <alignment horizontal="right" vertical="center" wrapText="1"/>
    </xf>
    <xf numFmtId="0" fontId="5" fillId="14" borderId="0" xfId="0" applyFont="1" applyFill="1" applyAlignment="1">
      <alignment wrapText="1"/>
    </xf>
    <xf numFmtId="167" fontId="5" fillId="14" borderId="0" xfId="0" applyNumberFormat="1" applyFont="1" applyFill="1" applyAlignment="1">
      <alignment horizontal="right" vertical="center"/>
    </xf>
    <xf numFmtId="0" fontId="11" fillId="5" borderId="49" xfId="0" applyFont="1" applyFill="1" applyBorder="1" applyAlignment="1">
      <alignment horizontal="center" vertical="center" wrapText="1"/>
    </xf>
    <xf numFmtId="0" fontId="11" fillId="5" borderId="36" xfId="0" applyFont="1" applyFill="1" applyBorder="1" applyAlignment="1">
      <alignment horizontal="center" vertical="center"/>
    </xf>
    <xf numFmtId="0" fontId="11" fillId="5" borderId="50" xfId="0" applyFont="1" applyFill="1" applyBorder="1" applyAlignment="1">
      <alignment horizontal="center" vertical="center"/>
    </xf>
    <xf numFmtId="0" fontId="11" fillId="5" borderId="51" xfId="0" applyFont="1" applyFill="1" applyBorder="1" applyAlignment="1">
      <alignment horizontal="center" vertical="center" wrapText="1"/>
    </xf>
    <xf numFmtId="0" fontId="11" fillId="5" borderId="42" xfId="0" applyFont="1" applyFill="1" applyBorder="1" applyAlignment="1">
      <alignment horizontal="center" vertical="center"/>
    </xf>
    <xf numFmtId="0" fontId="11" fillId="5" borderId="52" xfId="0" applyFont="1" applyFill="1" applyBorder="1" applyAlignment="1">
      <alignment horizontal="center" vertical="center"/>
    </xf>
    <xf numFmtId="2" fontId="5" fillId="4" borderId="53" xfId="0" applyNumberFormat="1" applyFont="1" applyFill="1" applyBorder="1" applyAlignment="1">
      <alignment vertical="center" wrapText="1"/>
    </xf>
    <xf numFmtId="2" fontId="5" fillId="4" borderId="53" xfId="0" applyNumberFormat="1" applyFont="1" applyFill="1" applyBorder="1" applyAlignment="1">
      <alignment horizontal="center" vertical="center" wrapText="1"/>
    </xf>
    <xf numFmtId="2" fontId="5" fillId="4" borderId="53" xfId="0" applyNumberFormat="1" applyFont="1" applyFill="1" applyBorder="1" applyAlignment="1">
      <alignment horizontal="center" vertical="center"/>
    </xf>
    <xf numFmtId="2" fontId="5" fillId="4" borderId="54" xfId="0" applyNumberFormat="1" applyFont="1" applyFill="1" applyBorder="1" applyAlignment="1">
      <alignment vertical="center" wrapText="1"/>
    </xf>
    <xf numFmtId="2" fontId="5" fillId="4" borderId="54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4" fontId="0" fillId="4" borderId="4" xfId="0" applyNumberFormat="1" applyFill="1" applyBorder="1" applyAlignment="1">
      <alignment horizontal="right" vertical="center" wrapText="1"/>
    </xf>
    <xf numFmtId="164" fontId="5" fillId="4" borderId="11" xfId="1" applyFont="1" applyFill="1" applyBorder="1" applyAlignment="1">
      <alignment horizontal="right" vertical="center" wrapText="1"/>
    </xf>
    <xf numFmtId="164" fontId="5" fillId="7" borderId="11" xfId="1" applyFont="1" applyFill="1" applyBorder="1" applyAlignment="1">
      <alignment horizontal="right" vertical="center" wrapText="1"/>
    </xf>
    <xf numFmtId="164" fontId="11" fillId="7" borderId="11" xfId="1" applyFont="1" applyFill="1" applyBorder="1" applyAlignment="1">
      <alignment horizontal="right" vertical="center" wrapText="1"/>
    </xf>
    <xf numFmtId="164" fontId="11" fillId="5" borderId="11" xfId="1" applyFont="1" applyFill="1" applyBorder="1" applyAlignment="1">
      <alignment horizontal="right" vertical="center" wrapText="1"/>
    </xf>
    <xf numFmtId="4" fontId="5" fillId="12" borderId="26" xfId="0" applyNumberFormat="1" applyFont="1" applyFill="1" applyBorder="1" applyAlignment="1">
      <alignment horizontal="right" vertical="center" wrapText="1"/>
    </xf>
    <xf numFmtId="4" fontId="5" fillId="12" borderId="22" xfId="0" applyNumberFormat="1" applyFont="1" applyFill="1" applyBorder="1" applyAlignment="1">
      <alignment horizontal="right" vertical="center" wrapText="1"/>
    </xf>
    <xf numFmtId="4" fontId="5" fillId="4" borderId="11" xfId="0" applyNumberFormat="1" applyFont="1" applyFill="1" applyBorder="1" applyAlignment="1">
      <alignment horizontal="right" vertical="center"/>
    </xf>
    <xf numFmtId="4" fontId="11" fillId="4" borderId="11" xfId="0" applyNumberFormat="1" applyFont="1" applyFill="1" applyBorder="1" applyAlignment="1">
      <alignment horizontal="right" vertical="center"/>
    </xf>
    <xf numFmtId="164" fontId="5" fillId="4" borderId="11" xfId="0" applyNumberFormat="1" applyFont="1" applyFill="1" applyBorder="1" applyAlignment="1">
      <alignment horizontal="right" vertical="center" wrapText="1"/>
    </xf>
    <xf numFmtId="164" fontId="11" fillId="7" borderId="11" xfId="0" applyNumberFormat="1" applyFont="1" applyFill="1" applyBorder="1" applyAlignment="1">
      <alignment horizontal="right" vertical="center" wrapText="1"/>
    </xf>
    <xf numFmtId="164" fontId="5" fillId="4" borderId="5" xfId="1" applyFont="1" applyFill="1" applyBorder="1" applyAlignment="1">
      <alignment horizontal="right" vertical="center" wrapText="1"/>
    </xf>
    <xf numFmtId="164" fontId="5" fillId="4" borderId="20" xfId="1" applyFont="1" applyFill="1" applyBorder="1" applyAlignment="1">
      <alignment horizontal="right" vertical="center" wrapText="1"/>
    </xf>
    <xf numFmtId="164" fontId="5" fillId="4" borderId="11" xfId="1" applyFont="1" applyFill="1" applyBorder="1" applyAlignment="1">
      <alignment horizontal="right" vertical="center"/>
    </xf>
    <xf numFmtId="4" fontId="0" fillId="13" borderId="11" xfId="0" applyNumberFormat="1" applyFill="1" applyBorder="1" applyAlignment="1">
      <alignment horizontal="right" vertical="center" wrapText="1"/>
    </xf>
    <xf numFmtId="164" fontId="11" fillId="4" borderId="11" xfId="1" applyFont="1" applyFill="1" applyBorder="1" applyAlignment="1">
      <alignment horizontal="right" vertical="center" wrapText="1"/>
    </xf>
    <xf numFmtId="164" fontId="5" fillId="12" borderId="26" xfId="0" applyNumberFormat="1" applyFont="1" applyFill="1" applyBorder="1" applyAlignment="1">
      <alignment horizontal="right" vertical="center" wrapText="1"/>
    </xf>
    <xf numFmtId="164" fontId="5" fillId="12" borderId="22" xfId="0" applyNumberFormat="1" applyFont="1" applyFill="1" applyBorder="1" applyAlignment="1">
      <alignment horizontal="right" vertical="center" wrapText="1"/>
    </xf>
    <xf numFmtId="164" fontId="5" fillId="4" borderId="20" xfId="0" applyNumberFormat="1" applyFont="1" applyFill="1" applyBorder="1" applyAlignment="1">
      <alignment horizontal="right" vertical="center" wrapText="1"/>
    </xf>
    <xf numFmtId="164" fontId="5" fillId="4" borderId="4" xfId="1" applyFont="1" applyFill="1" applyBorder="1" applyAlignment="1">
      <alignment horizontal="right" vertical="center" wrapText="1"/>
    </xf>
    <xf numFmtId="4" fontId="0" fillId="0" borderId="0" xfId="0" applyNumberFormat="1" applyAlignment="1">
      <alignment horizontal="right" wrapText="1"/>
    </xf>
    <xf numFmtId="164" fontId="0" fillId="0" borderId="0" xfId="0" applyNumberFormat="1" applyAlignment="1">
      <alignment horizontal="right" wrapText="1"/>
    </xf>
    <xf numFmtId="0" fontId="5" fillId="10" borderId="26" xfId="0" applyFont="1" applyFill="1" applyBorder="1" applyAlignment="1">
      <alignment horizontal="right" vertical="center" wrapText="1"/>
    </xf>
    <xf numFmtId="0" fontId="5" fillId="10" borderId="22" xfId="0" applyFont="1" applyFill="1" applyBorder="1" applyAlignment="1">
      <alignment horizontal="right" vertical="center" wrapText="1"/>
    </xf>
    <xf numFmtId="0" fontId="5" fillId="3" borderId="11" xfId="0" applyFont="1" applyFill="1" applyBorder="1" applyAlignment="1">
      <alignment horizontal="right" vertical="center" wrapText="1"/>
    </xf>
    <xf numFmtId="164" fontId="5" fillId="3" borderId="11" xfId="1" applyFont="1" applyFill="1" applyBorder="1" applyAlignment="1">
      <alignment horizontal="right" vertical="center" wrapText="1"/>
    </xf>
    <xf numFmtId="4" fontId="5" fillId="3" borderId="11" xfId="0" applyNumberFormat="1" applyFont="1" applyFill="1" applyBorder="1" applyAlignment="1">
      <alignment horizontal="right" vertical="center"/>
    </xf>
    <xf numFmtId="4" fontId="5" fillId="3" borderId="4" xfId="0" applyNumberFormat="1" applyFont="1" applyFill="1" applyBorder="1" applyAlignment="1">
      <alignment horizontal="right" vertical="center"/>
    </xf>
    <xf numFmtId="3" fontId="5" fillId="3" borderId="11" xfId="0" applyNumberFormat="1" applyFont="1" applyFill="1" applyBorder="1" applyAlignment="1">
      <alignment horizontal="right" vertical="center"/>
    </xf>
    <xf numFmtId="3" fontId="11" fillId="3" borderId="20" xfId="0" applyNumberFormat="1" applyFont="1" applyFill="1" applyBorder="1" applyAlignment="1">
      <alignment horizontal="right" vertical="center"/>
    </xf>
    <xf numFmtId="3" fontId="11" fillId="5" borderId="20" xfId="0" applyNumberFormat="1" applyFont="1" applyFill="1" applyBorder="1" applyAlignment="1">
      <alignment horizontal="right" vertical="center"/>
    </xf>
    <xf numFmtId="0" fontId="0" fillId="16" borderId="39" xfId="0" applyFill="1" applyBorder="1" applyAlignment="1">
      <alignment horizontal="right" vertical="center" wrapText="1"/>
    </xf>
    <xf numFmtId="0" fontId="8" fillId="8" borderId="39" xfId="2" applyNumberFormat="1" applyBorder="1" applyAlignment="1">
      <alignment horizontal="right" vertical="center" wrapText="1"/>
    </xf>
    <xf numFmtId="170" fontId="5" fillId="14" borderId="11" xfId="1" applyNumberFormat="1" applyFont="1" applyFill="1" applyBorder="1" applyAlignment="1">
      <alignment horizontal="right" vertical="center" wrapText="1"/>
    </xf>
    <xf numFmtId="170" fontId="5" fillId="14" borderId="11" xfId="0" applyNumberFormat="1" applyFont="1" applyFill="1" applyBorder="1" applyAlignment="1">
      <alignment horizontal="right" vertical="center" wrapText="1"/>
    </xf>
    <xf numFmtId="0" fontId="19" fillId="9" borderId="56" xfId="0" applyFont="1" applyFill="1" applyBorder="1" applyAlignment="1">
      <alignment horizontal="center" vertical="center"/>
    </xf>
    <xf numFmtId="0" fontId="19" fillId="9" borderId="42" xfId="0" applyFont="1" applyFill="1" applyBorder="1" applyAlignment="1">
      <alignment horizontal="center" vertical="center"/>
    </xf>
    <xf numFmtId="0" fontId="13" fillId="9" borderId="42" xfId="0" applyFont="1" applyFill="1" applyBorder="1" applyAlignment="1">
      <alignment horizontal="center" vertical="center" wrapText="1"/>
    </xf>
    <xf numFmtId="0" fontId="13" fillId="9" borderId="42" xfId="0" applyFont="1" applyFill="1" applyBorder="1" applyAlignment="1">
      <alignment vertical="center" wrapText="1"/>
    </xf>
    <xf numFmtId="0" fontId="13" fillId="9" borderId="4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/>
    </xf>
    <xf numFmtId="49" fontId="5" fillId="12" borderId="28" xfId="0" applyNumberFormat="1" applyFont="1" applyFill="1" applyBorder="1" applyAlignment="1">
      <alignment horizontal="center" vertical="center" wrapText="1"/>
    </xf>
    <xf numFmtId="4" fontId="5" fillId="12" borderId="28" xfId="0" applyNumberFormat="1" applyFont="1" applyFill="1" applyBorder="1" applyAlignment="1">
      <alignment horizontal="right" vertical="center" wrapText="1"/>
    </xf>
    <xf numFmtId="4" fontId="14" fillId="12" borderId="28" xfId="0" applyNumberFormat="1" applyFont="1" applyFill="1" applyBorder="1" applyAlignment="1">
      <alignment horizontal="right" vertical="center" wrapText="1"/>
    </xf>
    <xf numFmtId="0" fontId="5" fillId="4" borderId="23" xfId="0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19" fillId="10" borderId="59" xfId="0" applyFont="1" applyFill="1" applyBorder="1" applyAlignment="1">
      <alignment horizontal="center" vertical="center"/>
    </xf>
    <xf numFmtId="0" fontId="19" fillId="10" borderId="61" xfId="0" applyFont="1" applyFill="1" applyBorder="1" applyAlignment="1">
      <alignment horizontal="center" vertical="center"/>
    </xf>
    <xf numFmtId="0" fontId="5" fillId="10" borderId="62" xfId="0" applyFont="1" applyFill="1" applyBorder="1" applyAlignment="1">
      <alignment horizontal="center" vertical="center" wrapText="1"/>
    </xf>
    <xf numFmtId="0" fontId="5" fillId="10" borderId="63" xfId="0" applyFont="1" applyFill="1" applyBorder="1" applyAlignment="1">
      <alignment horizontal="center" vertical="center" wrapText="1"/>
    </xf>
    <xf numFmtId="0" fontId="5" fillId="14" borderId="53" xfId="0" applyFont="1" applyFill="1" applyBorder="1" applyAlignment="1">
      <alignment vertical="center" wrapText="1"/>
    </xf>
    <xf numFmtId="167" fontId="5" fillId="14" borderId="53" xfId="0" applyNumberFormat="1" applyFont="1" applyFill="1" applyBorder="1" applyAlignment="1">
      <alignment horizontal="right" vertical="center"/>
    </xf>
    <xf numFmtId="0" fontId="5" fillId="14" borderId="64" xfId="0" applyFont="1" applyFill="1" applyBorder="1" applyAlignment="1">
      <alignment vertical="center" wrapText="1"/>
    </xf>
    <xf numFmtId="167" fontId="5" fillId="14" borderId="64" xfId="0" applyNumberFormat="1" applyFont="1" applyFill="1" applyBorder="1" applyAlignment="1">
      <alignment horizontal="right" vertical="center"/>
    </xf>
    <xf numFmtId="0" fontId="5" fillId="14" borderId="54" xfId="0" applyFont="1" applyFill="1" applyBorder="1" applyAlignment="1">
      <alignment vertical="center" wrapText="1"/>
    </xf>
    <xf numFmtId="167" fontId="5" fillId="14" borderId="54" xfId="0" applyNumberFormat="1" applyFont="1" applyFill="1" applyBorder="1" applyAlignment="1">
      <alignment horizontal="right" vertical="center"/>
    </xf>
    <xf numFmtId="0" fontId="13" fillId="12" borderId="28" xfId="0" applyFont="1" applyFill="1" applyBorder="1" applyAlignment="1">
      <alignment vertical="center" wrapText="1"/>
    </xf>
    <xf numFmtId="164" fontId="5" fillId="12" borderId="29" xfId="0" applyNumberFormat="1" applyFont="1" applyFill="1" applyBorder="1" applyAlignment="1">
      <alignment horizontal="right" vertical="center" wrapText="1"/>
    </xf>
    <xf numFmtId="164" fontId="5" fillId="12" borderId="27" xfId="0" applyNumberFormat="1" applyFont="1" applyFill="1" applyBorder="1" applyAlignment="1">
      <alignment horizontal="right" vertical="center" wrapText="1"/>
    </xf>
    <xf numFmtId="164" fontId="5" fillId="12" borderId="28" xfId="0" applyNumberFormat="1" applyFont="1" applyFill="1" applyBorder="1" applyAlignment="1">
      <alignment horizontal="center" vertical="center" wrapText="1"/>
    </xf>
    <xf numFmtId="164" fontId="5" fillId="12" borderId="28" xfId="0" applyNumberFormat="1" applyFont="1" applyFill="1" applyBorder="1" applyAlignment="1">
      <alignment horizontal="right" vertical="center" wrapText="1"/>
    </xf>
    <xf numFmtId="0" fontId="5" fillId="14" borderId="53" xfId="0" applyFont="1" applyFill="1" applyBorder="1" applyAlignment="1">
      <alignment horizontal="right" vertical="center" wrapText="1"/>
    </xf>
    <xf numFmtId="0" fontId="5" fillId="14" borderId="64" xfId="0" applyFont="1" applyFill="1" applyBorder="1" applyAlignment="1">
      <alignment horizontal="right" vertical="center" wrapText="1"/>
    </xf>
    <xf numFmtId="167" fontId="5" fillId="14" borderId="54" xfId="0" applyNumberFormat="1" applyFont="1" applyFill="1" applyBorder="1" applyAlignment="1">
      <alignment horizontal="right" vertical="center" wrapText="1"/>
    </xf>
    <xf numFmtId="0" fontId="5" fillId="3" borderId="53" xfId="0" applyFont="1" applyFill="1" applyBorder="1" applyAlignment="1">
      <alignment wrapText="1"/>
    </xf>
    <xf numFmtId="0" fontId="5" fillId="3" borderId="54" xfId="0" applyFont="1" applyFill="1" applyBorder="1" applyAlignment="1">
      <alignment wrapText="1"/>
    </xf>
    <xf numFmtId="0" fontId="5" fillId="3" borderId="53" xfId="0" applyFont="1" applyFill="1" applyBorder="1" applyAlignment="1">
      <alignment vertical="center" wrapText="1"/>
    </xf>
    <xf numFmtId="0" fontId="5" fillId="3" borderId="54" xfId="0" applyFont="1" applyFill="1" applyBorder="1" applyAlignment="1">
      <alignment vertical="center" wrapText="1"/>
    </xf>
    <xf numFmtId="0" fontId="5" fillId="3" borderId="53" xfId="0" applyFont="1" applyFill="1" applyBorder="1" applyAlignment="1">
      <alignment horizontal="right" vertical="center"/>
    </xf>
    <xf numFmtId="4" fontId="5" fillId="3" borderId="53" xfId="0" applyNumberFormat="1" applyFont="1" applyFill="1" applyBorder="1" applyAlignment="1">
      <alignment horizontal="right" vertical="center"/>
    </xf>
    <xf numFmtId="0" fontId="5" fillId="3" borderId="54" xfId="0" applyFont="1" applyFill="1" applyBorder="1" applyAlignment="1">
      <alignment horizontal="right" vertical="center"/>
    </xf>
    <xf numFmtId="2" fontId="5" fillId="3" borderId="54" xfId="0" applyNumberFormat="1" applyFont="1" applyFill="1" applyBorder="1" applyAlignment="1">
      <alignment horizontal="right" vertical="center"/>
    </xf>
    <xf numFmtId="0" fontId="5" fillId="3" borderId="65" xfId="0" applyFont="1" applyFill="1" applyBorder="1" applyAlignment="1">
      <alignment horizontal="right" vertical="center"/>
    </xf>
    <xf numFmtId="4" fontId="5" fillId="3" borderId="65" xfId="0" applyNumberFormat="1" applyFont="1" applyFill="1" applyBorder="1" applyAlignment="1">
      <alignment horizontal="righ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2" fontId="5" fillId="3" borderId="4" xfId="0" applyNumberFormat="1" applyFont="1" applyFill="1" applyBorder="1" applyAlignment="1">
      <alignment horizontal="right" vertical="center"/>
    </xf>
    <xf numFmtId="2" fontId="5" fillId="3" borderId="53" xfId="0" applyNumberFormat="1" applyFont="1" applyFill="1" applyBorder="1" applyAlignment="1">
      <alignment horizontal="right" vertical="center" wrapText="1"/>
    </xf>
    <xf numFmtId="2" fontId="5" fillId="3" borderId="54" xfId="0" applyNumberFormat="1" applyFont="1" applyFill="1" applyBorder="1" applyAlignment="1">
      <alignment horizontal="right" vertical="center" wrapText="1"/>
    </xf>
    <xf numFmtId="2" fontId="5" fillId="3" borderId="11" xfId="0" applyNumberFormat="1" applyFont="1" applyFill="1" applyBorder="1" applyAlignment="1">
      <alignment horizontal="right" vertical="center"/>
    </xf>
    <xf numFmtId="0" fontId="5" fillId="3" borderId="21" xfId="0" applyFont="1" applyFill="1" applyBorder="1" applyAlignment="1">
      <alignment horizontal="right" vertical="center"/>
    </xf>
    <xf numFmtId="2" fontId="5" fillId="3" borderId="21" xfId="0" applyNumberFormat="1" applyFont="1" applyFill="1" applyBorder="1" applyAlignment="1">
      <alignment horizontal="right" vertical="center"/>
    </xf>
    <xf numFmtId="0" fontId="11" fillId="3" borderId="20" xfId="0" applyFont="1" applyFill="1" applyBorder="1" applyAlignment="1">
      <alignment horizontal="right" vertical="center"/>
    </xf>
    <xf numFmtId="2" fontId="11" fillId="3" borderId="20" xfId="0" applyNumberFormat="1" applyFont="1" applyFill="1" applyBorder="1" applyAlignment="1">
      <alignment horizontal="right" vertical="center"/>
    </xf>
    <xf numFmtId="0" fontId="11" fillId="5" borderId="20" xfId="0" applyFont="1" applyFill="1" applyBorder="1" applyAlignment="1">
      <alignment horizontal="right" vertical="center"/>
    </xf>
    <xf numFmtId="2" fontId="11" fillId="5" borderId="20" xfId="0" applyNumberFormat="1" applyFont="1" applyFill="1" applyBorder="1" applyAlignment="1">
      <alignment horizontal="right" vertical="center"/>
    </xf>
    <xf numFmtId="0" fontId="11" fillId="5" borderId="53" xfId="0" applyFont="1" applyFill="1" applyBorder="1" applyAlignment="1">
      <alignment vertical="center" wrapText="1"/>
    </xf>
    <xf numFmtId="2" fontId="11" fillId="5" borderId="53" xfId="0" applyNumberFormat="1" applyFont="1" applyFill="1" applyBorder="1" applyAlignment="1">
      <alignment horizontal="right" vertical="center" wrapText="1"/>
    </xf>
    <xf numFmtId="0" fontId="11" fillId="5" borderId="54" xfId="0" applyFont="1" applyFill="1" applyBorder="1" applyAlignment="1">
      <alignment vertical="center" wrapText="1"/>
    </xf>
    <xf numFmtId="2" fontId="11" fillId="5" borderId="54" xfId="0" applyNumberFormat="1" applyFont="1" applyFill="1" applyBorder="1" applyAlignment="1">
      <alignment horizontal="right" vertical="center" wrapText="1"/>
    </xf>
    <xf numFmtId="49" fontId="5" fillId="14" borderId="53" xfId="0" quotePrefix="1" applyNumberFormat="1" applyFont="1" applyFill="1" applyBorder="1" applyAlignment="1">
      <alignment horizontal="center" vertical="center" wrapText="1"/>
    </xf>
    <xf numFmtId="166" fontId="0" fillId="14" borderId="53" xfId="0" applyNumberFormat="1" applyFill="1" applyBorder="1" applyAlignment="1">
      <alignment horizontal="right" vertical="center"/>
    </xf>
    <xf numFmtId="166" fontId="5" fillId="14" borderId="53" xfId="0" applyNumberFormat="1" applyFont="1" applyFill="1" applyBorder="1" applyAlignment="1">
      <alignment horizontal="right" vertical="center" wrapText="1"/>
    </xf>
    <xf numFmtId="49" fontId="5" fillId="14" borderId="54" xfId="0" quotePrefix="1" applyNumberFormat="1" applyFont="1" applyFill="1" applyBorder="1" applyAlignment="1">
      <alignment horizontal="center" vertical="center" wrapText="1"/>
    </xf>
    <xf numFmtId="166" fontId="0" fillId="14" borderId="54" xfId="0" applyNumberFormat="1" applyFill="1" applyBorder="1" applyAlignment="1">
      <alignment horizontal="right" vertical="center"/>
    </xf>
    <xf numFmtId="166" fontId="5" fillId="14" borderId="54" xfId="0" applyNumberFormat="1" applyFont="1" applyFill="1" applyBorder="1" applyAlignment="1">
      <alignment horizontal="right" vertical="center" wrapText="1"/>
    </xf>
    <xf numFmtId="0" fontId="5" fillId="14" borderId="54" xfId="0" applyFont="1" applyFill="1" applyBorder="1" applyAlignment="1">
      <alignment horizontal="right" vertical="center" wrapText="1"/>
    </xf>
    <xf numFmtId="49" fontId="5" fillId="14" borderId="53" xfId="0" applyNumberFormat="1" applyFont="1" applyFill="1" applyBorder="1" applyAlignment="1">
      <alignment horizontal="center" vertical="center" wrapText="1"/>
    </xf>
    <xf numFmtId="166" fontId="11" fillId="14" borderId="53" xfId="0" applyNumberFormat="1" applyFont="1" applyFill="1" applyBorder="1" applyAlignment="1">
      <alignment horizontal="right" vertical="center" wrapText="1"/>
    </xf>
    <xf numFmtId="166" fontId="5" fillId="14" borderId="53" xfId="1" applyNumberFormat="1" applyFont="1" applyFill="1" applyBorder="1" applyAlignment="1">
      <alignment horizontal="right" vertical="center" wrapText="1"/>
    </xf>
    <xf numFmtId="49" fontId="5" fillId="14" borderId="54" xfId="0" applyNumberFormat="1" applyFont="1" applyFill="1" applyBorder="1" applyAlignment="1">
      <alignment horizontal="center" vertical="center" wrapText="1"/>
    </xf>
    <xf numFmtId="166" fontId="11" fillId="14" borderId="54" xfId="1" applyNumberFormat="1" applyFont="1" applyFill="1" applyBorder="1" applyAlignment="1">
      <alignment horizontal="right" vertical="center" wrapText="1"/>
    </xf>
    <xf numFmtId="166" fontId="5" fillId="14" borderId="54" xfId="1" applyNumberFormat="1" applyFont="1" applyFill="1" applyBorder="1" applyAlignment="1">
      <alignment horizontal="right" vertical="center" wrapText="1"/>
    </xf>
    <xf numFmtId="49" fontId="5" fillId="14" borderId="53" xfId="0" applyNumberFormat="1" applyFont="1" applyFill="1" applyBorder="1" applyAlignment="1">
      <alignment horizontal="center" vertical="center"/>
    </xf>
    <xf numFmtId="166" fontId="5" fillId="14" borderId="53" xfId="0" applyNumberFormat="1" applyFont="1" applyFill="1" applyBorder="1" applyAlignment="1">
      <alignment horizontal="right" vertical="center"/>
    </xf>
    <xf numFmtId="0" fontId="5" fillId="14" borderId="53" xfId="0" applyFont="1" applyFill="1" applyBorder="1" applyAlignment="1">
      <alignment horizontal="right" vertical="center"/>
    </xf>
    <xf numFmtId="49" fontId="5" fillId="14" borderId="54" xfId="0" applyNumberFormat="1" applyFont="1" applyFill="1" applyBorder="1" applyAlignment="1">
      <alignment horizontal="center" vertical="center"/>
    </xf>
    <xf numFmtId="166" fontId="5" fillId="14" borderId="54" xfId="0" applyNumberFormat="1" applyFont="1" applyFill="1" applyBorder="1" applyAlignment="1">
      <alignment horizontal="right" vertical="center"/>
    </xf>
    <xf numFmtId="0" fontId="5" fillId="14" borderId="54" xfId="0" applyFont="1" applyFill="1" applyBorder="1" applyAlignment="1">
      <alignment horizontal="right" vertical="center"/>
    </xf>
    <xf numFmtId="49" fontId="5" fillId="17" borderId="53" xfId="0" applyNumberFormat="1" applyFont="1" applyFill="1" applyBorder="1" applyAlignment="1">
      <alignment horizontal="center" vertical="center"/>
    </xf>
    <xf numFmtId="166" fontId="0" fillId="17" borderId="53" xfId="0" applyNumberFormat="1" applyFill="1" applyBorder="1" applyAlignment="1">
      <alignment horizontal="right" vertical="center"/>
    </xf>
    <xf numFmtId="166" fontId="5" fillId="17" borderId="53" xfId="0" applyNumberFormat="1" applyFont="1" applyFill="1" applyBorder="1" applyAlignment="1">
      <alignment horizontal="right" vertical="center"/>
    </xf>
    <xf numFmtId="0" fontId="5" fillId="17" borderId="53" xfId="0" applyFont="1" applyFill="1" applyBorder="1" applyAlignment="1">
      <alignment vertical="center" wrapText="1"/>
    </xf>
    <xf numFmtId="0" fontId="5" fillId="17" borderId="53" xfId="0" applyFont="1" applyFill="1" applyBorder="1" applyAlignment="1">
      <alignment horizontal="right" vertical="center"/>
    </xf>
    <xf numFmtId="49" fontId="5" fillId="17" borderId="54" xfId="0" applyNumberFormat="1" applyFont="1" applyFill="1" applyBorder="1" applyAlignment="1">
      <alignment horizontal="center" vertical="center"/>
    </xf>
    <xf numFmtId="166" fontId="0" fillId="17" borderId="54" xfId="0" applyNumberFormat="1" applyFill="1" applyBorder="1" applyAlignment="1">
      <alignment horizontal="right" vertical="center"/>
    </xf>
    <xf numFmtId="166" fontId="5" fillId="17" borderId="54" xfId="0" applyNumberFormat="1" applyFont="1" applyFill="1" applyBorder="1" applyAlignment="1">
      <alignment horizontal="right" vertical="center"/>
    </xf>
    <xf numFmtId="0" fontId="5" fillId="17" borderId="54" xfId="0" applyFont="1" applyFill="1" applyBorder="1" applyAlignment="1">
      <alignment vertical="center" wrapText="1"/>
    </xf>
    <xf numFmtId="0" fontId="5" fillId="17" borderId="54" xfId="0" applyFont="1" applyFill="1" applyBorder="1" applyAlignment="1">
      <alignment horizontal="right" vertical="center"/>
    </xf>
    <xf numFmtId="0" fontId="5" fillId="15" borderId="53" xfId="0" applyFont="1" applyFill="1" applyBorder="1" applyAlignment="1">
      <alignment vertical="center" wrapText="1"/>
    </xf>
    <xf numFmtId="0" fontId="5" fillId="15" borderId="53" xfId="0" applyFont="1" applyFill="1" applyBorder="1" applyAlignment="1">
      <alignment horizontal="right" vertical="center" wrapText="1"/>
    </xf>
    <xf numFmtId="0" fontId="5" fillId="15" borderId="64" xfId="0" applyFont="1" applyFill="1" applyBorder="1" applyAlignment="1">
      <alignment vertical="center" wrapText="1"/>
    </xf>
    <xf numFmtId="0" fontId="5" fillId="15" borderId="64" xfId="0" applyFont="1" applyFill="1" applyBorder="1" applyAlignment="1">
      <alignment horizontal="right" vertical="center" wrapText="1"/>
    </xf>
    <xf numFmtId="0" fontId="5" fillId="15" borderId="64" xfId="0" applyFont="1" applyFill="1" applyBorder="1" applyAlignment="1">
      <alignment horizontal="right" vertical="center"/>
    </xf>
    <xf numFmtId="0" fontId="0" fillId="15" borderId="64" xfId="0" applyFill="1" applyBorder="1" applyAlignment="1">
      <alignment vertical="center" wrapText="1"/>
    </xf>
    <xf numFmtId="167" fontId="0" fillId="15" borderId="64" xfId="0" applyNumberFormat="1" applyFill="1" applyBorder="1" applyAlignment="1">
      <alignment horizontal="right" vertical="center"/>
    </xf>
    <xf numFmtId="167" fontId="5" fillId="15" borderId="64" xfId="0" applyNumberFormat="1" applyFont="1" applyFill="1" applyBorder="1" applyAlignment="1">
      <alignment horizontal="right" vertical="center" wrapText="1"/>
    </xf>
    <xf numFmtId="167" fontId="5" fillId="15" borderId="64" xfId="0" applyNumberFormat="1" applyFont="1" applyFill="1" applyBorder="1" applyAlignment="1">
      <alignment horizontal="right" vertical="center"/>
    </xf>
    <xf numFmtId="0" fontId="5" fillId="15" borderId="54" xfId="0" applyFont="1" applyFill="1" applyBorder="1" applyAlignment="1">
      <alignment vertical="center" wrapText="1"/>
    </xf>
    <xf numFmtId="167" fontId="5" fillId="15" borderId="54" xfId="0" applyNumberFormat="1" applyFont="1" applyFill="1" applyBorder="1" applyAlignment="1">
      <alignment horizontal="right" vertical="center"/>
    </xf>
    <xf numFmtId="0" fontId="18" fillId="14" borderId="11" xfId="0" applyFont="1" applyFill="1" applyBorder="1" applyAlignment="1">
      <alignment horizontal="right" vertical="center"/>
    </xf>
    <xf numFmtId="0" fontId="0" fillId="15" borderId="21" xfId="0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5" fillId="14" borderId="11" xfId="0" applyNumberFormat="1" applyFont="1" applyFill="1" applyBorder="1" applyAlignment="1">
      <alignment horizontal="center" vertical="center" wrapText="1"/>
    </xf>
    <xf numFmtId="0" fontId="0" fillId="14" borderId="11" xfId="0" applyFill="1" applyBorder="1" applyAlignment="1">
      <alignment horizontal="center" vertical="top"/>
    </xf>
    <xf numFmtId="2" fontId="5" fillId="14" borderId="0" xfId="0" applyNumberFormat="1" applyFont="1" applyFill="1" applyAlignment="1">
      <alignment horizontal="center" vertical="center" wrapText="1"/>
    </xf>
    <xf numFmtId="17" fontId="8" fillId="8" borderId="32" xfId="2" applyNumberFormat="1" applyBorder="1" applyAlignment="1">
      <alignment horizontal="center"/>
    </xf>
    <xf numFmtId="0" fontId="5" fillId="15" borderId="53" xfId="0" applyFont="1" applyFill="1" applyBorder="1" applyAlignment="1">
      <alignment horizontal="right" vertical="center"/>
    </xf>
    <xf numFmtId="0" fontId="5" fillId="15" borderId="54" xfId="0" applyFont="1" applyFill="1" applyBorder="1" applyAlignment="1">
      <alignment horizontal="right" vertical="center"/>
    </xf>
    <xf numFmtId="8" fontId="5" fillId="15" borderId="53" xfId="0" applyNumberFormat="1" applyFont="1" applyFill="1" applyBorder="1" applyAlignment="1">
      <alignment horizontal="right" vertical="center"/>
    </xf>
    <xf numFmtId="166" fontId="5" fillId="15" borderId="53" xfId="0" applyNumberFormat="1" applyFont="1" applyFill="1" applyBorder="1" applyAlignment="1">
      <alignment horizontal="right" vertical="center"/>
    </xf>
    <xf numFmtId="6" fontId="5" fillId="15" borderId="53" xfId="0" applyNumberFormat="1" applyFont="1" applyFill="1" applyBorder="1" applyAlignment="1">
      <alignment horizontal="right" vertical="center"/>
    </xf>
    <xf numFmtId="2" fontId="5" fillId="15" borderId="64" xfId="0" applyNumberFormat="1" applyFont="1" applyFill="1" applyBorder="1" applyAlignment="1">
      <alignment horizontal="right" vertical="center"/>
    </xf>
    <xf numFmtId="44" fontId="5" fillId="15" borderId="53" xfId="0" applyNumberFormat="1" applyFont="1" applyFill="1" applyBorder="1" applyAlignment="1">
      <alignment horizontal="right" vertical="center"/>
    </xf>
    <xf numFmtId="1" fontId="5" fillId="15" borderId="54" xfId="0" applyNumberFormat="1" applyFont="1" applyFill="1" applyBorder="1" applyAlignment="1">
      <alignment horizontal="right" vertical="center"/>
    </xf>
    <xf numFmtId="1" fontId="5" fillId="15" borderId="64" xfId="0" applyNumberFormat="1" applyFont="1" applyFill="1" applyBorder="1" applyAlignment="1">
      <alignment horizontal="right" vertical="center"/>
    </xf>
    <xf numFmtId="0" fontId="5" fillId="15" borderId="66" xfId="0" applyFont="1" applyFill="1" applyBorder="1" applyAlignment="1">
      <alignment vertical="center" wrapText="1"/>
    </xf>
    <xf numFmtId="0" fontId="5" fillId="15" borderId="66" xfId="0" applyFont="1" applyFill="1" applyBorder="1" applyAlignment="1">
      <alignment horizontal="right" vertical="center"/>
    </xf>
    <xf numFmtId="0" fontId="5" fillId="15" borderId="67" xfId="0" applyFont="1" applyFill="1" applyBorder="1" applyAlignment="1">
      <alignment vertical="center" wrapText="1"/>
    </xf>
    <xf numFmtId="0" fontId="5" fillId="15" borderId="67" xfId="0" applyFont="1" applyFill="1" applyBorder="1" applyAlignment="1">
      <alignment horizontal="right" vertical="center"/>
    </xf>
    <xf numFmtId="0" fontId="5" fillId="15" borderId="68" xfId="0" applyFont="1" applyFill="1" applyBorder="1" applyAlignment="1">
      <alignment vertical="center" wrapText="1"/>
    </xf>
    <xf numFmtId="0" fontId="5" fillId="15" borderId="68" xfId="0" applyFont="1" applyFill="1" applyBorder="1" applyAlignment="1">
      <alignment horizontal="right" vertical="center"/>
    </xf>
    <xf numFmtId="170" fontId="11" fillId="14" borderId="11" xfId="0" applyNumberFormat="1" applyFont="1" applyFill="1" applyBorder="1" applyAlignment="1">
      <alignment horizontal="right" vertical="center"/>
    </xf>
    <xf numFmtId="170" fontId="5" fillId="14" borderId="11" xfId="0" applyNumberFormat="1" applyFont="1" applyFill="1" applyBorder="1" applyAlignment="1">
      <alignment horizontal="right" vertical="center"/>
    </xf>
    <xf numFmtId="170" fontId="0" fillId="14" borderId="11" xfId="0" applyNumberFormat="1" applyFill="1" applyBorder="1" applyAlignment="1">
      <alignment horizontal="right" vertical="center"/>
    </xf>
    <xf numFmtId="170" fontId="0" fillId="14" borderId="21" xfId="0" applyNumberFormat="1" applyFill="1" applyBorder="1" applyAlignment="1">
      <alignment horizontal="right" vertical="center"/>
    </xf>
    <xf numFmtId="170" fontId="5" fillId="14" borderId="26" xfId="0" applyNumberFormat="1" applyFont="1" applyFill="1" applyBorder="1" applyAlignment="1">
      <alignment horizontal="right" vertical="center" wrapText="1"/>
    </xf>
    <xf numFmtId="170" fontId="5" fillId="14" borderId="22" xfId="0" applyNumberFormat="1" applyFont="1" applyFill="1" applyBorder="1" applyAlignment="1">
      <alignment horizontal="right" vertical="center" wrapText="1"/>
    </xf>
    <xf numFmtId="170" fontId="5" fillId="14" borderId="0" xfId="0" applyNumberFormat="1" applyFont="1" applyFill="1" applyAlignment="1">
      <alignment horizontal="right" vertical="center" wrapText="1"/>
    </xf>
    <xf numFmtId="170" fontId="11" fillId="14" borderId="53" xfId="0" applyNumberFormat="1" applyFont="1" applyFill="1" applyBorder="1" applyAlignment="1">
      <alignment horizontal="right" vertical="center"/>
    </xf>
    <xf numFmtId="170" fontId="5" fillId="14" borderId="53" xfId="0" applyNumberFormat="1" applyFont="1" applyFill="1" applyBorder="1" applyAlignment="1">
      <alignment horizontal="right" vertical="center"/>
    </xf>
    <xf numFmtId="170" fontId="12" fillId="14" borderId="54" xfId="0" applyNumberFormat="1" applyFont="1" applyFill="1" applyBorder="1" applyAlignment="1">
      <alignment horizontal="right" vertical="center"/>
    </xf>
    <xf numFmtId="170" fontId="5" fillId="14" borderId="54" xfId="0" applyNumberFormat="1" applyFont="1" applyFill="1" applyBorder="1" applyAlignment="1">
      <alignment horizontal="right" vertical="center"/>
    </xf>
    <xf numFmtId="2" fontId="19" fillId="14" borderId="21" xfId="0" applyNumberFormat="1" applyFont="1" applyFill="1" applyBorder="1" applyAlignment="1">
      <alignment horizontal="right" vertical="center"/>
    </xf>
    <xf numFmtId="0" fontId="5" fillId="14" borderId="21" xfId="0" applyFont="1" applyFill="1" applyBorder="1" applyAlignment="1">
      <alignment horizontal="left" vertical="top" wrapText="1"/>
    </xf>
    <xf numFmtId="170" fontId="5" fillId="14" borderId="21" xfId="0" applyNumberFormat="1" applyFont="1" applyFill="1" applyBorder="1" applyAlignment="1">
      <alignment horizontal="right" vertical="center"/>
    </xf>
    <xf numFmtId="0" fontId="5" fillId="14" borderId="21" xfId="0" applyFont="1" applyFill="1" applyBorder="1" applyAlignment="1">
      <alignment vertical="top" wrapText="1"/>
    </xf>
    <xf numFmtId="170" fontId="0" fillId="16" borderId="39" xfId="0" applyNumberFormat="1" applyFill="1" applyBorder="1" applyAlignment="1">
      <alignment horizontal="right" vertical="center" wrapText="1"/>
    </xf>
    <xf numFmtId="170" fontId="3" fillId="16" borderId="42" xfId="0" applyNumberFormat="1" applyFont="1" applyFill="1" applyBorder="1" applyAlignment="1">
      <alignment horizontal="right" vertical="center" wrapText="1"/>
    </xf>
    <xf numFmtId="170" fontId="0" fillId="16" borderId="36" xfId="0" applyNumberFormat="1" applyFill="1" applyBorder="1" applyAlignment="1">
      <alignment vertical="center" wrapText="1"/>
    </xf>
    <xf numFmtId="170" fontId="0" fillId="16" borderId="39" xfId="0" applyNumberFormat="1" applyFill="1" applyBorder="1" applyAlignment="1">
      <alignment vertical="center" wrapText="1"/>
    </xf>
    <xf numFmtId="170" fontId="8" fillId="8" borderId="39" xfId="2" applyNumberFormat="1" applyBorder="1" applyAlignment="1">
      <alignment vertical="center" wrapText="1"/>
    </xf>
    <xf numFmtId="170" fontId="0" fillId="8" borderId="39" xfId="2" applyNumberFormat="1" applyFont="1" applyBorder="1" applyAlignment="1">
      <alignment vertical="center" wrapText="1"/>
    </xf>
    <xf numFmtId="170" fontId="8" fillId="6" borderId="39" xfId="2" applyNumberFormat="1" applyFill="1" applyBorder="1" applyAlignment="1">
      <alignment vertical="center" wrapText="1"/>
    </xf>
    <xf numFmtId="164" fontId="5" fillId="12" borderId="26" xfId="0" applyNumberFormat="1" applyFont="1" applyFill="1" applyBorder="1" applyAlignment="1">
      <alignment vertical="center" wrapText="1"/>
    </xf>
    <xf numFmtId="164" fontId="5" fillId="12" borderId="22" xfId="0" applyNumberFormat="1" applyFont="1" applyFill="1" applyBorder="1" applyAlignment="1">
      <alignment vertical="center" wrapText="1"/>
    </xf>
    <xf numFmtId="164" fontId="5" fillId="12" borderId="0" xfId="0" applyNumberFormat="1" applyFont="1" applyFill="1" applyAlignment="1">
      <alignment vertical="center" wrapText="1"/>
    </xf>
    <xf numFmtId="0" fontId="0" fillId="16" borderId="36" xfId="0" applyFill="1" applyBorder="1" applyAlignment="1">
      <alignment horizontal="left" vertical="center" wrapText="1"/>
    </xf>
    <xf numFmtId="0" fontId="0" fillId="16" borderId="39" xfId="0" applyFill="1" applyBorder="1" applyAlignment="1">
      <alignment horizontal="left" vertical="center" wrapText="1"/>
    </xf>
    <xf numFmtId="165" fontId="0" fillId="16" borderId="36" xfId="0" applyNumberFormat="1" applyFill="1" applyBorder="1" applyAlignment="1">
      <alignment horizontal="right" vertical="center" wrapText="1"/>
    </xf>
    <xf numFmtId="165" fontId="0" fillId="16" borderId="37" xfId="0" applyNumberFormat="1" applyFill="1" applyBorder="1" applyAlignment="1">
      <alignment horizontal="right" vertical="center" wrapText="1"/>
    </xf>
    <xf numFmtId="165" fontId="0" fillId="16" borderId="39" xfId="0" applyNumberFormat="1" applyFill="1" applyBorder="1" applyAlignment="1">
      <alignment horizontal="right" vertical="center" wrapText="1"/>
    </xf>
    <xf numFmtId="165" fontId="0" fillId="16" borderId="40" xfId="0" applyNumberFormat="1" applyFill="1" applyBorder="1" applyAlignment="1">
      <alignment horizontal="right" vertical="center" wrapText="1"/>
    </xf>
    <xf numFmtId="0" fontId="0" fillId="16" borderId="40" xfId="0" applyFill="1" applyBorder="1" applyAlignment="1">
      <alignment horizontal="right" vertical="center" wrapText="1"/>
    </xf>
    <xf numFmtId="0" fontId="8" fillId="8" borderId="40" xfId="2" applyNumberFormat="1" applyBorder="1" applyAlignment="1">
      <alignment horizontal="right" vertical="center" wrapText="1"/>
    </xf>
    <xf numFmtId="0" fontId="8" fillId="8" borderId="39" xfId="2" applyBorder="1" applyAlignment="1">
      <alignment horizontal="right" vertical="center" wrapText="1"/>
    </xf>
    <xf numFmtId="0" fontId="8" fillId="8" borderId="40" xfId="2" applyBorder="1" applyAlignment="1">
      <alignment horizontal="right" vertical="center" wrapText="1"/>
    </xf>
    <xf numFmtId="0" fontId="0" fillId="16" borderId="42" xfId="0" applyFill="1" applyBorder="1" applyAlignment="1">
      <alignment horizontal="right" vertical="center" wrapText="1"/>
    </xf>
    <xf numFmtId="0" fontId="0" fillId="16" borderId="43" xfId="0" applyFill="1" applyBorder="1" applyAlignment="1">
      <alignment horizontal="right" vertical="center" wrapText="1"/>
    </xf>
    <xf numFmtId="165" fontId="8" fillId="6" borderId="39" xfId="2" applyNumberFormat="1" applyFill="1" applyBorder="1" applyAlignment="1">
      <alignment horizontal="right" vertical="center" wrapText="1"/>
    </xf>
    <xf numFmtId="165" fontId="8" fillId="6" borderId="40" xfId="2" applyNumberFormat="1" applyFill="1" applyBorder="1" applyAlignment="1">
      <alignment horizontal="right" vertical="center" wrapText="1"/>
    </xf>
    <xf numFmtId="169" fontId="0" fillId="16" borderId="40" xfId="0" applyNumberFormat="1" applyFill="1" applyBorder="1" applyAlignment="1">
      <alignment horizontal="right" vertical="center" wrapText="1"/>
    </xf>
    <xf numFmtId="0" fontId="8" fillId="8" borderId="39" xfId="2" applyNumberFormat="1" applyBorder="1" applyAlignment="1">
      <alignment horizontal="left" vertical="center" wrapText="1"/>
    </xf>
    <xf numFmtId="0" fontId="8" fillId="8" borderId="39" xfId="2" applyBorder="1" applyAlignment="1">
      <alignment horizontal="left" vertical="center" wrapText="1"/>
    </xf>
    <xf numFmtId="0" fontId="3" fillId="16" borderId="42" xfId="0" applyFont="1" applyFill="1" applyBorder="1" applyAlignment="1">
      <alignment horizontal="left" vertical="center" wrapText="1"/>
    </xf>
    <xf numFmtId="0" fontId="0" fillId="6" borderId="39" xfId="2" applyFont="1" applyFill="1" applyBorder="1" applyAlignment="1">
      <alignment horizontal="left" vertical="center" wrapText="1"/>
    </xf>
    <xf numFmtId="0" fontId="18" fillId="16" borderId="39" xfId="0" applyFont="1" applyFill="1" applyBorder="1" applyAlignment="1">
      <alignment horizontal="center" vertical="center" wrapText="1"/>
    </xf>
    <xf numFmtId="0" fontId="0" fillId="16" borderId="46" xfId="0" applyFill="1" applyBorder="1" applyAlignment="1">
      <alignment horizontal="center" vertical="center" wrapText="1"/>
    </xf>
    <xf numFmtId="0" fontId="0" fillId="16" borderId="47" xfId="0" applyFill="1" applyBorder="1" applyAlignment="1">
      <alignment horizontal="center" vertical="center" wrapText="1"/>
    </xf>
    <xf numFmtId="0" fontId="18" fillId="16" borderId="42" xfId="0" applyFont="1" applyFill="1" applyBorder="1" applyAlignment="1">
      <alignment horizontal="center" vertical="center" wrapText="1"/>
    </xf>
    <xf numFmtId="170" fontId="0" fillId="16" borderId="42" xfId="0" applyNumberFormat="1" applyFill="1" applyBorder="1" applyAlignment="1">
      <alignment horizontal="right" vertical="center" wrapText="1"/>
    </xf>
    <xf numFmtId="0" fontId="0" fillId="16" borderId="42" xfId="0" applyFill="1" applyBorder="1" applyAlignment="1">
      <alignment horizontal="left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53" xfId="0" applyFont="1" applyFill="1" applyBorder="1" applyAlignment="1">
      <alignment wrapText="1"/>
    </xf>
    <xf numFmtId="0" fontId="11" fillId="5" borderId="53" xfId="0" applyFont="1" applyFill="1" applyBorder="1" applyAlignment="1">
      <alignment horizontal="center" vertical="center"/>
    </xf>
    <xf numFmtId="0" fontId="11" fillId="5" borderId="64" xfId="0" applyFont="1" applyFill="1" applyBorder="1" applyAlignment="1">
      <alignment wrapText="1"/>
    </xf>
    <xf numFmtId="0" fontId="11" fillId="5" borderId="64" xfId="0" applyFont="1" applyFill="1" applyBorder="1" applyAlignment="1">
      <alignment horizontal="center" vertical="center"/>
    </xf>
    <xf numFmtId="0" fontId="11" fillId="5" borderId="54" xfId="0" applyFont="1" applyFill="1" applyBorder="1" applyAlignment="1">
      <alignment wrapText="1"/>
    </xf>
    <xf numFmtId="0" fontId="11" fillId="5" borderId="54" xfId="0" applyFont="1" applyFill="1" applyBorder="1" applyAlignment="1">
      <alignment horizontal="center" vertical="center"/>
    </xf>
    <xf numFmtId="0" fontId="12" fillId="5" borderId="53" xfId="0" applyFont="1" applyFill="1" applyBorder="1" applyAlignment="1">
      <alignment horizontal="center" vertical="center" wrapText="1"/>
    </xf>
    <xf numFmtId="0" fontId="11" fillId="5" borderId="53" xfId="0" applyFont="1" applyFill="1" applyBorder="1" applyAlignment="1">
      <alignment horizontal="center" vertical="center" wrapText="1"/>
    </xf>
    <xf numFmtId="0" fontId="11" fillId="5" borderId="64" xfId="0" applyFont="1" applyFill="1" applyBorder="1" applyAlignment="1">
      <alignment vertical="center" wrapText="1"/>
    </xf>
    <xf numFmtId="0" fontId="12" fillId="5" borderId="64" xfId="0" applyFont="1" applyFill="1" applyBorder="1" applyAlignment="1">
      <alignment horizontal="center" vertical="center" wrapText="1"/>
    </xf>
    <xf numFmtId="0" fontId="11" fillId="5" borderId="64" xfId="0" applyFont="1" applyFill="1" applyBorder="1" applyAlignment="1">
      <alignment horizontal="center" vertical="center" wrapText="1"/>
    </xf>
    <xf numFmtId="0" fontId="34" fillId="5" borderId="64" xfId="0" applyFont="1" applyFill="1" applyBorder="1" applyAlignment="1">
      <alignment horizontal="center" vertical="center" wrapText="1"/>
    </xf>
    <xf numFmtId="164" fontId="11" fillId="4" borderId="27" xfId="1" applyFont="1" applyFill="1" applyBorder="1" applyAlignment="1">
      <alignment horizontal="right" vertical="center" wrapText="1"/>
    </xf>
    <xf numFmtId="0" fontId="5" fillId="4" borderId="20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4" fontId="5" fillId="4" borderId="20" xfId="0" applyNumberFormat="1" applyFont="1" applyFill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5" fillId="15" borderId="20" xfId="0" applyFont="1" applyFill="1" applyBorder="1" applyAlignment="1">
      <alignment horizontal="left" vertical="center" wrapText="1"/>
    </xf>
    <xf numFmtId="0" fontId="5" fillId="15" borderId="4" xfId="0" applyFont="1" applyFill="1" applyBorder="1" applyAlignment="1">
      <alignment horizontal="left" vertical="center" wrapText="1"/>
    </xf>
    <xf numFmtId="49" fontId="5" fillId="15" borderId="20" xfId="0" applyNumberFormat="1" applyFont="1" applyFill="1" applyBorder="1" applyAlignment="1">
      <alignment horizontal="center" vertical="center"/>
    </xf>
    <xf numFmtId="49" fontId="5" fillId="15" borderId="4" xfId="0" applyNumberFormat="1" applyFont="1" applyFill="1" applyBorder="1" applyAlignment="1">
      <alignment horizontal="center" vertical="center"/>
    </xf>
    <xf numFmtId="166" fontId="5" fillId="15" borderId="20" xfId="0" applyNumberFormat="1" applyFont="1" applyFill="1" applyBorder="1" applyAlignment="1">
      <alignment horizontal="right" vertical="center" wrapText="1"/>
    </xf>
    <xf numFmtId="166" fontId="5" fillId="15" borderId="4" xfId="0" applyNumberFormat="1" applyFont="1" applyFill="1" applyBorder="1" applyAlignment="1">
      <alignment horizontal="right" vertical="center" wrapText="1"/>
    </xf>
    <xf numFmtId="166" fontId="5" fillId="15" borderId="20" xfId="0" applyNumberFormat="1" applyFont="1" applyFill="1" applyBorder="1" applyAlignment="1">
      <alignment horizontal="right" vertical="center"/>
    </xf>
    <xf numFmtId="166" fontId="5" fillId="15" borderId="4" xfId="0" applyNumberFormat="1" applyFont="1" applyFill="1" applyBorder="1" applyAlignment="1">
      <alignment horizontal="right" vertical="center"/>
    </xf>
    <xf numFmtId="166" fontId="5" fillId="15" borderId="20" xfId="0" applyNumberFormat="1" applyFont="1" applyFill="1" applyBorder="1" applyAlignment="1">
      <alignment horizontal="center" vertical="center"/>
    </xf>
    <xf numFmtId="166" fontId="5" fillId="15" borderId="4" xfId="0" applyNumberFormat="1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2" fillId="0" borderId="4" xfId="0" applyFont="1" applyBorder="1" applyAlignment="1">
      <alignment wrapText="1"/>
    </xf>
    <xf numFmtId="49" fontId="5" fillId="4" borderId="20" xfId="0" applyNumberFormat="1" applyFont="1" applyFill="1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164" fontId="5" fillId="15" borderId="20" xfId="1" applyFont="1" applyFill="1" applyBorder="1" applyAlignment="1">
      <alignment horizontal="right" vertical="center" wrapText="1"/>
    </xf>
    <xf numFmtId="164" fontId="5" fillId="15" borderId="21" xfId="1" applyFont="1" applyFill="1" applyBorder="1" applyAlignment="1">
      <alignment horizontal="right" vertical="center" wrapText="1"/>
    </xf>
    <xf numFmtId="0" fontId="0" fillId="15" borderId="4" xfId="0" applyFill="1" applyBorder="1" applyAlignment="1">
      <alignment horizontal="right" vertical="center" wrapText="1"/>
    </xf>
    <xf numFmtId="164" fontId="5" fillId="15" borderId="20" xfId="1" applyFont="1" applyFill="1" applyBorder="1" applyAlignment="1">
      <alignment vertical="center" wrapText="1"/>
    </xf>
    <xf numFmtId="164" fontId="5" fillId="15" borderId="21" xfId="1" applyFont="1" applyFill="1" applyBorder="1" applyAlignment="1">
      <alignment vertical="center" wrapText="1"/>
    </xf>
    <xf numFmtId="0" fontId="0" fillId="15" borderId="4" xfId="0" applyFill="1" applyBorder="1" applyAlignment="1">
      <alignment vertical="center" wrapText="1"/>
    </xf>
    <xf numFmtId="3" fontId="5" fillId="3" borderId="20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3" fontId="5" fillId="3" borderId="20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11" fillId="5" borderId="20" xfId="0" applyNumberFormat="1" applyFont="1" applyFill="1" applyBorder="1" applyAlignment="1">
      <alignment horizontal="right" vertical="center"/>
    </xf>
    <xf numFmtId="4" fontId="11" fillId="5" borderId="21" xfId="0" applyNumberFormat="1" applyFont="1" applyFill="1" applyBorder="1" applyAlignment="1">
      <alignment horizontal="right" vertical="center"/>
    </xf>
    <xf numFmtId="0" fontId="12" fillId="5" borderId="4" xfId="0" applyFont="1" applyFill="1" applyBorder="1" applyAlignment="1">
      <alignment horizontal="right" vertical="center"/>
    </xf>
    <xf numFmtId="4" fontId="11" fillId="5" borderId="20" xfId="0" applyNumberFormat="1" applyFont="1" applyFill="1" applyBorder="1" applyAlignment="1">
      <alignment horizontal="center" vertical="center"/>
    </xf>
    <xf numFmtId="4" fontId="11" fillId="5" borderId="21" xfId="0" applyNumberFormat="1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166" fontId="5" fillId="15" borderId="11" xfId="0" applyNumberFormat="1" applyFont="1" applyFill="1" applyBorder="1" applyAlignment="1">
      <alignment horizontal="center" vertical="center"/>
    </xf>
    <xf numFmtId="166" fontId="5" fillId="15" borderId="11" xfId="0" applyNumberFormat="1" applyFont="1" applyFill="1" applyBorder="1" applyAlignment="1">
      <alignment horizontal="right" vertical="center" wrapText="1"/>
    </xf>
    <xf numFmtId="166" fontId="5" fillId="15" borderId="11" xfId="0" applyNumberFormat="1" applyFont="1" applyFill="1" applyBorder="1" applyAlignment="1">
      <alignment horizontal="right" vertical="center"/>
    </xf>
    <xf numFmtId="0" fontId="0" fillId="17" borderId="20" xfId="0" applyFill="1" applyBorder="1" applyAlignment="1">
      <alignment horizontal="center" vertical="center"/>
    </xf>
    <xf numFmtId="0" fontId="0" fillId="17" borderId="4" xfId="0" applyFill="1" applyBorder="1" applyAlignment="1">
      <alignment horizontal="center" vertical="center"/>
    </xf>
    <xf numFmtId="0" fontId="18" fillId="17" borderId="20" xfId="0" applyFont="1" applyFill="1" applyBorder="1" applyAlignment="1">
      <alignment horizontal="right" vertical="center"/>
    </xf>
    <xf numFmtId="0" fontId="18" fillId="17" borderId="4" xfId="0" applyFont="1" applyFill="1" applyBorder="1" applyAlignment="1">
      <alignment horizontal="right" vertical="center"/>
    </xf>
    <xf numFmtId="0" fontId="5" fillId="17" borderId="20" xfId="0" applyFont="1" applyFill="1" applyBorder="1" applyAlignment="1">
      <alignment horizontal="left" vertical="center" wrapText="1"/>
    </xf>
    <xf numFmtId="0" fontId="5" fillId="17" borderId="4" xfId="0" applyFont="1" applyFill="1" applyBorder="1" applyAlignment="1">
      <alignment horizontal="left" vertical="center" wrapText="1"/>
    </xf>
    <xf numFmtId="49" fontId="5" fillId="17" borderId="20" xfId="0" applyNumberFormat="1" applyFont="1" applyFill="1" applyBorder="1" applyAlignment="1">
      <alignment horizontal="center" vertical="center"/>
    </xf>
    <xf numFmtId="49" fontId="5" fillId="17" borderId="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18" fillId="14" borderId="20" xfId="0" applyFont="1" applyFill="1" applyBorder="1" applyAlignment="1">
      <alignment horizontal="right" vertical="top"/>
    </xf>
    <xf numFmtId="0" fontId="0" fillId="14" borderId="4" xfId="0" applyFill="1" applyBorder="1" applyAlignment="1">
      <alignment horizontal="right" vertical="top"/>
    </xf>
    <xf numFmtId="0" fontId="5" fillId="15" borderId="20" xfId="0" applyFont="1" applyFill="1" applyBorder="1" applyAlignment="1">
      <alignment horizontal="center" vertical="center"/>
    </xf>
    <xf numFmtId="0" fontId="5" fillId="15" borderId="21" xfId="0" applyFont="1" applyFill="1" applyBorder="1" applyAlignment="1">
      <alignment horizontal="center" vertical="center"/>
    </xf>
    <xf numFmtId="0" fontId="0" fillId="15" borderId="4" xfId="0" applyFill="1" applyBorder="1" applyAlignment="1">
      <alignment horizontal="center" vertical="center"/>
    </xf>
    <xf numFmtId="0" fontId="19" fillId="15" borderId="20" xfId="0" applyFont="1" applyFill="1" applyBorder="1" applyAlignment="1">
      <alignment horizontal="center" vertical="center" wrapText="1"/>
    </xf>
    <xf numFmtId="0" fontId="0" fillId="15" borderId="21" xfId="0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0" fontId="0" fillId="14" borderId="11" xfId="0" applyFill="1" applyBorder="1" applyAlignment="1">
      <alignment horizontal="center" vertical="top"/>
    </xf>
    <xf numFmtId="0" fontId="0" fillId="16" borderId="20" xfId="0" applyFill="1" applyBorder="1" applyAlignment="1">
      <alignment horizontal="center" vertical="center"/>
    </xf>
    <xf numFmtId="0" fontId="0" fillId="16" borderId="21" xfId="0" applyFill="1" applyBorder="1" applyAlignment="1">
      <alignment horizontal="center" vertical="center"/>
    </xf>
    <xf numFmtId="0" fontId="0" fillId="16" borderId="4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5" fillId="15" borderId="20" xfId="0" applyFont="1" applyFill="1" applyBorder="1" applyAlignment="1">
      <alignment vertical="center" wrapText="1"/>
    </xf>
    <xf numFmtId="0" fontId="5" fillId="15" borderId="21" xfId="0" applyFont="1" applyFill="1" applyBorder="1" applyAlignment="1">
      <alignment vertical="center" wrapText="1"/>
    </xf>
    <xf numFmtId="0" fontId="5" fillId="15" borderId="20" xfId="0" applyFont="1" applyFill="1" applyBorder="1" applyAlignment="1">
      <alignment horizontal="center" vertical="center" wrapText="1"/>
    </xf>
    <xf numFmtId="0" fontId="5" fillId="15" borderId="21" xfId="0" applyFont="1" applyFill="1" applyBorder="1" applyAlignment="1">
      <alignment horizontal="center" vertical="center" wrapText="1"/>
    </xf>
    <xf numFmtId="49" fontId="5" fillId="6" borderId="20" xfId="0" applyNumberFormat="1" applyFont="1" applyFill="1" applyBorder="1" applyAlignment="1">
      <alignment horizontal="center" vertical="center"/>
    </xf>
    <xf numFmtId="49" fontId="5" fillId="6" borderId="4" xfId="0" applyNumberFormat="1" applyFont="1" applyFill="1" applyBorder="1" applyAlignment="1">
      <alignment horizontal="center" vertical="center"/>
    </xf>
    <xf numFmtId="49" fontId="5" fillId="15" borderId="11" xfId="0" applyNumberFormat="1" applyFont="1" applyFill="1" applyBorder="1" applyAlignment="1">
      <alignment horizontal="center" vertical="center"/>
    </xf>
    <xf numFmtId="0" fontId="5" fillId="14" borderId="11" xfId="0" applyFont="1" applyFill="1" applyBorder="1" applyAlignment="1">
      <alignment horizontal="left" vertical="top" wrapText="1"/>
    </xf>
    <xf numFmtId="49" fontId="5" fillId="14" borderId="11" xfId="0" applyNumberFormat="1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9" fontId="12" fillId="5" borderId="20" xfId="0" applyNumberFormat="1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21" fillId="5" borderId="21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vertical="center" wrapText="1"/>
    </xf>
    <xf numFmtId="0" fontId="11" fillId="5" borderId="21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49" fontId="11" fillId="5" borderId="20" xfId="0" applyNumberFormat="1" applyFont="1" applyFill="1" applyBorder="1" applyAlignment="1">
      <alignment horizontal="center" vertical="center" wrapText="1"/>
    </xf>
    <xf numFmtId="49" fontId="11" fillId="5" borderId="21" xfId="0" applyNumberFormat="1" applyFont="1" applyFill="1" applyBorder="1" applyAlignment="1">
      <alignment horizontal="center" vertical="center" wrapText="1"/>
    </xf>
    <xf numFmtId="164" fontId="11" fillId="5" borderId="20" xfId="1" applyFont="1" applyFill="1" applyBorder="1" applyAlignment="1">
      <alignment horizontal="right" vertical="center" wrapText="1"/>
    </xf>
    <xf numFmtId="164" fontId="11" fillId="5" borderId="21" xfId="1" applyFont="1" applyFill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164" fontId="11" fillId="5" borderId="20" xfId="0" applyNumberFormat="1" applyFont="1" applyFill="1" applyBorder="1" applyAlignment="1">
      <alignment horizontal="right" vertical="center" wrapText="1"/>
    </xf>
    <xf numFmtId="164" fontId="11" fillId="5" borderId="21" xfId="0" applyNumberFormat="1" applyFont="1" applyFill="1" applyBorder="1" applyAlignment="1">
      <alignment horizontal="right" vertical="center" wrapText="1"/>
    </xf>
    <xf numFmtId="164" fontId="11" fillId="5" borderId="20" xfId="1" applyFont="1" applyFill="1" applyBorder="1" applyAlignment="1">
      <alignment horizontal="center" vertical="center" wrapText="1"/>
    </xf>
    <xf numFmtId="164" fontId="11" fillId="5" borderId="21" xfId="1" applyFont="1" applyFill="1" applyBorder="1" applyAlignment="1">
      <alignment horizontal="center" vertical="center" wrapText="1"/>
    </xf>
    <xf numFmtId="0" fontId="11" fillId="7" borderId="20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21" fillId="7" borderId="20" xfId="0" applyFont="1" applyFill="1" applyBorder="1" applyAlignment="1">
      <alignment horizontal="center" vertical="center" wrapText="1"/>
    </xf>
    <xf numFmtId="0" fontId="11" fillId="7" borderId="20" xfId="0" applyFont="1" applyFill="1" applyBorder="1" applyAlignment="1">
      <alignment vertical="center" wrapText="1"/>
    </xf>
    <xf numFmtId="0" fontId="12" fillId="7" borderId="4" xfId="0" applyFont="1" applyFill="1" applyBorder="1" applyAlignment="1">
      <alignment vertical="center" wrapText="1"/>
    </xf>
    <xf numFmtId="49" fontId="11" fillId="7" borderId="20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164" fontId="11" fillId="7" borderId="20" xfId="1" applyFont="1" applyFill="1" applyBorder="1" applyAlignment="1">
      <alignment horizontal="center" vertical="center" wrapText="1"/>
    </xf>
    <xf numFmtId="170" fontId="5" fillId="14" borderId="11" xfId="0" applyNumberFormat="1" applyFont="1" applyFill="1" applyBorder="1" applyAlignment="1">
      <alignment horizontal="right" vertical="center"/>
    </xf>
    <xf numFmtId="170" fontId="0" fillId="14" borderId="11" xfId="0" applyNumberFormat="1" applyFill="1" applyBorder="1" applyAlignment="1">
      <alignment horizontal="right" vertical="center"/>
    </xf>
    <xf numFmtId="170" fontId="11" fillId="14" borderId="11" xfId="0" applyNumberFormat="1" applyFont="1" applyFill="1" applyBorder="1" applyAlignment="1">
      <alignment horizontal="right" vertical="center"/>
    </xf>
    <xf numFmtId="0" fontId="19" fillId="4" borderId="20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8" fillId="4" borderId="2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49" fontId="0" fillId="4" borderId="20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3" fillId="12" borderId="28" xfId="0" applyFont="1" applyFill="1" applyBorder="1" applyAlignment="1">
      <alignment horizontal="left" vertical="center" wrapText="1"/>
    </xf>
    <xf numFmtId="0" fontId="5" fillId="14" borderId="20" xfId="0" applyFont="1" applyFill="1" applyBorder="1" applyAlignment="1">
      <alignment horizontal="left" vertical="center" wrapText="1"/>
    </xf>
    <xf numFmtId="0" fontId="5" fillId="14" borderId="21" xfId="0" applyFont="1" applyFill="1" applyBorder="1" applyAlignment="1">
      <alignment horizontal="left" vertical="center" wrapText="1"/>
    </xf>
    <xf numFmtId="0" fontId="5" fillId="14" borderId="4" xfId="0" applyFont="1" applyFill="1" applyBorder="1" applyAlignment="1">
      <alignment horizontal="left" vertical="center" wrapText="1"/>
    </xf>
    <xf numFmtId="49" fontId="5" fillId="14" borderId="20" xfId="0" applyNumberFormat="1" applyFont="1" applyFill="1" applyBorder="1" applyAlignment="1">
      <alignment horizontal="center" vertical="center" wrapText="1"/>
    </xf>
    <xf numFmtId="49" fontId="5" fillId="14" borderId="21" xfId="0" applyNumberFormat="1" applyFont="1" applyFill="1" applyBorder="1" applyAlignment="1">
      <alignment horizontal="center" vertical="center" wrapText="1"/>
    </xf>
    <xf numFmtId="49" fontId="5" fillId="14" borderId="4" xfId="0" applyNumberFormat="1" applyFont="1" applyFill="1" applyBorder="1" applyAlignment="1">
      <alignment horizontal="center" vertical="center" wrapText="1"/>
    </xf>
    <xf numFmtId="49" fontId="11" fillId="14" borderId="20" xfId="0" applyNumberFormat="1" applyFont="1" applyFill="1" applyBorder="1" applyAlignment="1" applyProtection="1">
      <alignment horizontal="center" vertical="center"/>
      <protection locked="0"/>
    </xf>
    <xf numFmtId="49" fontId="11" fillId="14" borderId="21" xfId="0" applyNumberFormat="1" applyFont="1" applyFill="1" applyBorder="1" applyAlignment="1" applyProtection="1">
      <alignment horizontal="center" vertical="center"/>
      <protection locked="0"/>
    </xf>
    <xf numFmtId="49" fontId="11" fillId="14" borderId="4" xfId="0" applyNumberFormat="1" applyFont="1" applyFill="1" applyBorder="1" applyAlignment="1" applyProtection="1">
      <alignment horizontal="center" vertical="center"/>
      <protection locked="0"/>
    </xf>
    <xf numFmtId="0" fontId="18" fillId="14" borderId="20" xfId="0" applyFont="1" applyFill="1" applyBorder="1" applyAlignment="1">
      <alignment horizontal="center" vertical="top"/>
    </xf>
    <xf numFmtId="0" fontId="18" fillId="14" borderId="21" xfId="0" applyFont="1" applyFill="1" applyBorder="1" applyAlignment="1">
      <alignment horizontal="center" vertical="top"/>
    </xf>
    <xf numFmtId="0" fontId="18" fillId="14" borderId="4" xfId="0" applyFont="1" applyFill="1" applyBorder="1" applyAlignment="1">
      <alignment horizontal="center" vertical="top"/>
    </xf>
    <xf numFmtId="0" fontId="12" fillId="5" borderId="21" xfId="0" applyFont="1" applyFill="1" applyBorder="1" applyAlignment="1">
      <alignment horizontal="center" vertical="center"/>
    </xf>
    <xf numFmtId="0" fontId="12" fillId="5" borderId="20" xfId="3" applyFont="1" applyFill="1" applyBorder="1" applyAlignment="1">
      <alignment horizontal="center" vertical="center" wrapText="1"/>
    </xf>
    <xf numFmtId="0" fontId="12" fillId="5" borderId="4" xfId="3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0" borderId="4" xfId="0" applyFont="1" applyBorder="1" applyAlignment="1">
      <alignment horizontal="right" vertical="center"/>
    </xf>
    <xf numFmtId="4" fontId="11" fillId="5" borderId="20" xfId="1" applyNumberFormat="1" applyFont="1" applyFill="1" applyBorder="1" applyAlignment="1">
      <alignment horizontal="center" vertical="center"/>
    </xf>
    <xf numFmtId="4" fontId="12" fillId="5" borderId="20" xfId="0" applyNumberFormat="1" applyFont="1" applyFill="1" applyBorder="1" applyAlignment="1">
      <alignment horizontal="right" vertical="center"/>
    </xf>
    <xf numFmtId="2" fontId="12" fillId="5" borderId="20" xfId="0" applyNumberFormat="1" applyFont="1" applyFill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/>
    </xf>
    <xf numFmtId="4" fontId="5" fillId="4" borderId="21" xfId="0" applyNumberFormat="1" applyFont="1" applyFill="1" applyBorder="1" applyAlignment="1">
      <alignment horizontal="right" vertical="center"/>
    </xf>
    <xf numFmtId="4" fontId="0" fillId="0" borderId="21" xfId="0" applyNumberForma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0" fontId="5" fillId="4" borderId="21" xfId="0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49" fontId="11" fillId="4" borderId="21" xfId="0" applyNumberFormat="1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49" fontId="5" fillId="4" borderId="21" xfId="0" applyNumberFormat="1" applyFont="1" applyFill="1" applyBorder="1" applyAlignment="1">
      <alignment horizontal="center" vertical="center"/>
    </xf>
    <xf numFmtId="4" fontId="5" fillId="0" borderId="21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/>
    </xf>
    <xf numFmtId="0" fontId="11" fillId="4" borderId="4" xfId="0" applyFont="1" applyFill="1" applyBorder="1" applyAlignment="1">
      <alignment vertical="center" wrapText="1"/>
    </xf>
    <xf numFmtId="49" fontId="5" fillId="4" borderId="4" xfId="0" applyNumberFormat="1" applyFont="1" applyFill="1" applyBorder="1" applyAlignment="1">
      <alignment horizontal="center" vertical="center" wrapText="1"/>
    </xf>
    <xf numFmtId="164" fontId="5" fillId="4" borderId="20" xfId="1" applyFont="1" applyFill="1" applyBorder="1" applyAlignment="1">
      <alignment horizontal="right" vertical="center" wrapText="1"/>
    </xf>
    <xf numFmtId="164" fontId="5" fillId="4" borderId="4" xfId="1" applyFont="1" applyFill="1" applyBorder="1" applyAlignment="1">
      <alignment horizontal="right" vertical="center" wrapText="1"/>
    </xf>
    <xf numFmtId="0" fontId="5" fillId="4" borderId="20" xfId="0" applyFont="1" applyFill="1" applyBorder="1" applyAlignment="1">
      <alignment vertical="center" wrapText="1"/>
    </xf>
    <xf numFmtId="0" fontId="5" fillId="4" borderId="21" xfId="0" applyFont="1" applyFill="1" applyBorder="1" applyAlignment="1">
      <alignment horizontal="center" vertical="center" wrapText="1"/>
    </xf>
    <xf numFmtId="49" fontId="5" fillId="4" borderId="21" xfId="0" applyNumberFormat="1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5" fillId="3" borderId="20" xfId="0" applyFont="1" applyFill="1" applyBorder="1" applyAlignment="1">
      <alignment vertical="center" wrapText="1"/>
    </xf>
    <xf numFmtId="49" fontId="5" fillId="3" borderId="20" xfId="0" applyNumberFormat="1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vertical="center" wrapText="1"/>
    </xf>
    <xf numFmtId="49" fontId="11" fillId="5" borderId="20" xfId="0" applyNumberFormat="1" applyFont="1" applyFill="1" applyBorder="1" applyAlignment="1">
      <alignment horizontal="center" vertical="center"/>
    </xf>
    <xf numFmtId="49" fontId="11" fillId="5" borderId="21" xfId="0" applyNumberFormat="1" applyFont="1" applyFill="1" applyBorder="1" applyAlignment="1">
      <alignment horizontal="center" vertical="center"/>
    </xf>
    <xf numFmtId="0" fontId="5" fillId="15" borderId="11" xfId="0" quotePrefix="1" applyFont="1" applyFill="1" applyBorder="1" applyAlignment="1">
      <alignment horizontal="center" vertical="center" wrapText="1"/>
    </xf>
    <xf numFmtId="166" fontId="0" fillId="15" borderId="11" xfId="0" applyNumberFormat="1" applyFill="1" applyBorder="1" applyAlignment="1">
      <alignment horizontal="right" vertical="center"/>
    </xf>
    <xf numFmtId="0" fontId="0" fillId="15" borderId="11" xfId="0" applyFill="1" applyBorder="1" applyAlignment="1">
      <alignment horizontal="center" vertical="center"/>
    </xf>
    <xf numFmtId="0" fontId="5" fillId="15" borderId="11" xfId="0" applyFont="1" applyFill="1" applyBorder="1" applyAlignment="1">
      <alignment horizontal="left" vertical="center" wrapText="1"/>
    </xf>
    <xf numFmtId="0" fontId="0" fillId="15" borderId="20" xfId="0" applyFill="1" applyBorder="1" applyAlignment="1">
      <alignment horizontal="center" vertical="center"/>
    </xf>
    <xf numFmtId="0" fontId="0" fillId="15" borderId="20" xfId="0" applyFill="1" applyBorder="1" applyAlignment="1">
      <alignment horizontal="right" vertical="center"/>
    </xf>
    <xf numFmtId="0" fontId="0" fillId="15" borderId="21" xfId="0" applyFill="1" applyBorder="1" applyAlignment="1">
      <alignment horizontal="right" vertical="center"/>
    </xf>
    <xf numFmtId="0" fontId="0" fillId="15" borderId="4" xfId="0" applyFill="1" applyBorder="1" applyAlignment="1">
      <alignment horizontal="right" vertical="center"/>
    </xf>
    <xf numFmtId="0" fontId="5" fillId="15" borderId="21" xfId="0" applyFont="1" applyFill="1" applyBorder="1" applyAlignment="1">
      <alignment horizontal="left" vertical="center" wrapText="1"/>
    </xf>
    <xf numFmtId="49" fontId="5" fillId="6" borderId="21" xfId="0" applyNumberFormat="1" applyFont="1" applyFill="1" applyBorder="1" applyAlignment="1">
      <alignment horizontal="center" vertical="center"/>
    </xf>
    <xf numFmtId="3" fontId="5" fillId="6" borderId="21" xfId="0" applyNumberFormat="1" applyFont="1" applyFill="1" applyBorder="1" applyAlignment="1">
      <alignment horizontal="right" vertical="center"/>
    </xf>
    <xf numFmtId="3" fontId="5" fillId="6" borderId="4" xfId="0" applyNumberFormat="1" applyFont="1" applyFill="1" applyBorder="1" applyAlignment="1">
      <alignment horizontal="right" vertical="center"/>
    </xf>
    <xf numFmtId="49" fontId="5" fillId="15" borderId="21" xfId="0" applyNumberFormat="1" applyFont="1" applyFill="1" applyBorder="1" applyAlignment="1">
      <alignment horizontal="center" vertical="center"/>
    </xf>
    <xf numFmtId="166" fontId="5" fillId="15" borderId="21" xfId="0" applyNumberFormat="1" applyFont="1" applyFill="1" applyBorder="1" applyAlignment="1">
      <alignment horizontal="right" vertical="center" wrapText="1"/>
    </xf>
    <xf numFmtId="3" fontId="5" fillId="6" borderId="20" xfId="0" applyNumberFormat="1" applyFont="1" applyFill="1" applyBorder="1" applyAlignment="1">
      <alignment horizontal="right" vertical="center"/>
    </xf>
    <xf numFmtId="4" fontId="5" fillId="6" borderId="20" xfId="0" applyNumberFormat="1" applyFont="1" applyFill="1" applyBorder="1" applyAlignment="1">
      <alignment horizontal="right" vertical="center"/>
    </xf>
    <xf numFmtId="0" fontId="0" fillId="6" borderId="4" xfId="0" applyFill="1" applyBorder="1" applyAlignment="1">
      <alignment horizontal="right" vertical="center"/>
    </xf>
    <xf numFmtId="0" fontId="5" fillId="10" borderId="59" xfId="0" applyFont="1" applyFill="1" applyBorder="1" applyAlignment="1">
      <alignment horizontal="center" vertical="center" wrapText="1"/>
    </xf>
    <xf numFmtId="0" fontId="5" fillId="10" borderId="61" xfId="0" applyFont="1" applyFill="1" applyBorder="1" applyAlignment="1">
      <alignment horizontal="center" vertical="center" wrapText="1"/>
    </xf>
    <xf numFmtId="4" fontId="11" fillId="5" borderId="20" xfId="0" applyNumberFormat="1" applyFont="1" applyFill="1" applyBorder="1" applyAlignment="1">
      <alignment horizontal="center" vertical="center" wrapText="1"/>
    </xf>
    <xf numFmtId="4" fontId="11" fillId="5" borderId="4" xfId="0" applyNumberFormat="1" applyFont="1" applyFill="1" applyBorder="1" applyAlignment="1">
      <alignment horizontal="center" vertical="center" wrapText="1"/>
    </xf>
    <xf numFmtId="0" fontId="0" fillId="14" borderId="21" xfId="0" applyFill="1" applyBorder="1" applyAlignment="1">
      <alignment horizontal="right" vertical="top"/>
    </xf>
    <xf numFmtId="0" fontId="18" fillId="3" borderId="20" xfId="0" applyFont="1" applyFill="1" applyBorder="1" applyAlignment="1">
      <alignment horizontal="center" vertical="center"/>
    </xf>
    <xf numFmtId="0" fontId="18" fillId="3" borderId="20" xfId="0" applyFont="1" applyFill="1" applyBorder="1"/>
    <xf numFmtId="0" fontId="0" fillId="0" borderId="4" xfId="0" applyBorder="1"/>
    <xf numFmtId="3" fontId="5" fillId="3" borderId="4" xfId="0" applyNumberFormat="1" applyFont="1" applyFill="1" applyBorder="1" applyAlignment="1">
      <alignment horizontal="right" vertical="center"/>
    </xf>
    <xf numFmtId="4" fontId="11" fillId="5" borderId="20" xfId="0" applyNumberFormat="1" applyFont="1" applyFill="1" applyBorder="1" applyAlignment="1">
      <alignment horizontal="right" vertical="center" wrapText="1"/>
    </xf>
    <xf numFmtId="4" fontId="11" fillId="5" borderId="4" xfId="0" applyNumberFormat="1" applyFont="1" applyFill="1" applyBorder="1" applyAlignment="1">
      <alignment horizontal="right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21" xfId="0" applyNumberFormat="1" applyFont="1" applyFill="1" applyBorder="1" applyAlignment="1">
      <alignment horizontal="center" vertical="center"/>
    </xf>
    <xf numFmtId="3" fontId="5" fillId="3" borderId="21" xfId="0" applyNumberFormat="1" applyFont="1" applyFill="1" applyBorder="1" applyAlignment="1">
      <alignment horizontal="right" vertical="center"/>
    </xf>
    <xf numFmtId="166" fontId="0" fillId="14" borderId="11" xfId="0" applyNumberFormat="1" applyFill="1" applyBorder="1" applyAlignment="1">
      <alignment horizontal="right" vertical="center"/>
    </xf>
    <xf numFmtId="0" fontId="5" fillId="14" borderId="11" xfId="0" applyFont="1" applyFill="1" applyBorder="1" applyAlignment="1">
      <alignment horizontal="left" vertical="center" wrapText="1"/>
    </xf>
    <xf numFmtId="170" fontId="5" fillId="14" borderId="11" xfId="0" applyNumberFormat="1" applyFont="1" applyFill="1" applyBorder="1" applyAlignment="1">
      <alignment horizontal="right" vertical="center" wrapText="1"/>
    </xf>
    <xf numFmtId="170" fontId="0" fillId="14" borderId="11" xfId="0" applyNumberFormat="1" applyFill="1" applyBorder="1" applyAlignment="1">
      <alignment horizontal="right" vertical="center" wrapText="1"/>
    </xf>
    <xf numFmtId="49" fontId="5" fillId="3" borderId="20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164" fontId="11" fillId="7" borderId="20" xfId="1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166" fontId="5" fillId="14" borderId="11" xfId="0" applyNumberFormat="1" applyFont="1" applyFill="1" applyBorder="1" applyAlignment="1">
      <alignment horizontal="right" vertical="center"/>
    </xf>
    <xf numFmtId="49" fontId="5" fillId="14" borderId="11" xfId="0" quotePrefix="1" applyNumberFormat="1" applyFont="1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4" fontId="5" fillId="4" borderId="23" xfId="0" applyNumberFormat="1" applyFont="1" applyFill="1" applyBorder="1" applyAlignment="1">
      <alignment horizontal="center" vertical="center"/>
    </xf>
    <xf numFmtId="4" fontId="5" fillId="4" borderId="22" xfId="0" applyNumberFormat="1" applyFont="1" applyFill="1" applyBorder="1" applyAlignment="1">
      <alignment horizontal="center" vertical="center"/>
    </xf>
    <xf numFmtId="4" fontId="5" fillId="4" borderId="5" xfId="0" applyNumberFormat="1" applyFont="1" applyFill="1" applyBorder="1" applyAlignment="1">
      <alignment horizontal="center" vertical="center"/>
    </xf>
    <xf numFmtId="0" fontId="31" fillId="0" borderId="31" xfId="0" applyFont="1" applyBorder="1" applyAlignment="1">
      <alignment horizontal="left" wrapText="1"/>
    </xf>
    <xf numFmtId="4" fontId="5" fillId="4" borderId="20" xfId="0" applyNumberFormat="1" applyFont="1" applyFill="1" applyBorder="1" applyAlignment="1">
      <alignment horizontal="right" vertical="center"/>
    </xf>
    <xf numFmtId="49" fontId="5" fillId="4" borderId="20" xfId="0" applyNumberFormat="1" applyFont="1" applyFill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right" vertical="center"/>
    </xf>
    <xf numFmtId="49" fontId="5" fillId="4" borderId="4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right" vertical="center"/>
    </xf>
    <xf numFmtId="0" fontId="5" fillId="3" borderId="4" xfId="0" applyFont="1" applyFill="1" applyBorder="1" applyAlignment="1">
      <alignment vertical="center" wrapText="1"/>
    </xf>
    <xf numFmtId="0" fontId="11" fillId="5" borderId="4" xfId="0" applyFont="1" applyFill="1" applyBorder="1" applyAlignment="1">
      <alignment vertical="center" wrapText="1"/>
    </xf>
    <xf numFmtId="49" fontId="11" fillId="5" borderId="4" xfId="0" applyNumberFormat="1" applyFont="1" applyFill="1" applyBorder="1" applyAlignment="1">
      <alignment horizontal="center" vertical="center" wrapText="1"/>
    </xf>
    <xf numFmtId="0" fontId="0" fillId="14" borderId="11" xfId="0" applyFill="1" applyBorder="1" applyAlignment="1">
      <alignment horizontal="left" vertical="top" wrapText="1"/>
    </xf>
    <xf numFmtId="49" fontId="0" fillId="14" borderId="11" xfId="0" applyNumberFormat="1" applyFill="1" applyBorder="1" applyAlignment="1">
      <alignment horizontal="center" vertical="center"/>
    </xf>
    <xf numFmtId="49" fontId="5" fillId="15" borderId="11" xfId="0" quotePrefix="1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6" fontId="5" fillId="15" borderId="21" xfId="0" applyNumberFormat="1" applyFont="1" applyFill="1" applyBorder="1" applyAlignment="1">
      <alignment horizontal="right" vertical="center"/>
    </xf>
    <xf numFmtId="166" fontId="5" fillId="15" borderId="21" xfId="0" applyNumberFormat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right" vertical="center"/>
    </xf>
    <xf numFmtId="0" fontId="5" fillId="3" borderId="21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4" borderId="4" xfId="0" applyFont="1" applyFill="1" applyBorder="1" applyAlignment="1">
      <alignment vertical="center" wrapText="1"/>
    </xf>
    <xf numFmtId="0" fontId="5" fillId="10" borderId="58" xfId="0" applyFont="1" applyFill="1" applyBorder="1" applyAlignment="1">
      <alignment horizontal="center" vertical="center"/>
    </xf>
    <xf numFmtId="0" fontId="5" fillId="10" borderId="60" xfId="0" applyFont="1" applyFill="1" applyBorder="1" applyAlignment="1">
      <alignment horizontal="center" vertical="center"/>
    </xf>
    <xf numFmtId="3" fontId="5" fillId="6" borderId="20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vertical="center" wrapText="1"/>
    </xf>
    <xf numFmtId="0" fontId="0" fillId="0" borderId="21" xfId="0" applyBorder="1" applyAlignment="1">
      <alignment wrapText="1"/>
    </xf>
    <xf numFmtId="0" fontId="0" fillId="0" borderId="21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164" fontId="5" fillId="4" borderId="20" xfId="0" applyNumberFormat="1" applyFont="1" applyFill="1" applyBorder="1" applyAlignment="1">
      <alignment horizontal="right" vertical="center" wrapText="1"/>
    </xf>
    <xf numFmtId="0" fontId="5" fillId="10" borderId="56" xfId="0" applyFont="1" applyFill="1" applyBorder="1" applyAlignment="1">
      <alignment horizontal="center" vertical="center" wrapText="1"/>
    </xf>
    <xf numFmtId="0" fontId="5" fillId="10" borderId="62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/>
    </xf>
    <xf numFmtId="49" fontId="5" fillId="4" borderId="20" xfId="0" applyNumberFormat="1" applyFont="1" applyFill="1" applyBorder="1" applyAlignment="1">
      <alignment vertical="center" wrapText="1"/>
    </xf>
    <xf numFmtId="49" fontId="5" fillId="4" borderId="21" xfId="0" applyNumberFormat="1" applyFont="1" applyFill="1" applyBorder="1" applyAlignment="1">
      <alignment vertical="center" wrapText="1"/>
    </xf>
    <xf numFmtId="49" fontId="5" fillId="4" borderId="4" xfId="0" applyNumberFormat="1" applyFont="1" applyFill="1" applyBorder="1" applyAlignment="1">
      <alignment vertical="center" wrapText="1"/>
    </xf>
    <xf numFmtId="0" fontId="13" fillId="9" borderId="56" xfId="0" applyFont="1" applyFill="1" applyBorder="1" applyAlignment="1">
      <alignment horizontal="center" vertical="center" wrapText="1"/>
    </xf>
    <xf numFmtId="0" fontId="13" fillId="9" borderId="57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4" fontId="5" fillId="3" borderId="20" xfId="0" applyNumberFormat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164" fontId="5" fillId="4" borderId="21" xfId="1" applyFont="1" applyFill="1" applyBorder="1" applyAlignment="1">
      <alignment horizontal="right" vertical="center" wrapText="1"/>
    </xf>
    <xf numFmtId="164" fontId="5" fillId="4" borderId="21" xfId="0" applyNumberFormat="1" applyFont="1" applyFill="1" applyBorder="1" applyAlignment="1">
      <alignment horizontal="right" vertical="center" wrapText="1"/>
    </xf>
    <xf numFmtId="164" fontId="5" fillId="4" borderId="20" xfId="1" applyFont="1" applyFill="1" applyBorder="1" applyAlignment="1">
      <alignment horizontal="center" vertical="center" wrapText="1"/>
    </xf>
    <xf numFmtId="164" fontId="0" fillId="0" borderId="21" xfId="1" applyFont="1" applyBorder="1" applyAlignment="1">
      <alignment wrapText="1"/>
    </xf>
    <xf numFmtId="164" fontId="0" fillId="0" borderId="4" xfId="1" applyFont="1" applyBorder="1" applyAlignment="1">
      <alignment wrapText="1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11" fillId="4" borderId="23" xfId="1" applyFont="1" applyFill="1" applyBorder="1" applyAlignment="1">
      <alignment horizontal="center" vertical="center" wrapText="1"/>
    </xf>
    <xf numFmtId="164" fontId="11" fillId="4" borderId="22" xfId="1" applyFont="1" applyFill="1" applyBorder="1" applyAlignment="1">
      <alignment horizontal="center" vertical="center" wrapText="1"/>
    </xf>
    <xf numFmtId="164" fontId="12" fillId="0" borderId="5" xfId="1" applyFont="1" applyBorder="1" applyAlignment="1">
      <alignment horizontal="center" vertical="center" wrapText="1"/>
    </xf>
    <xf numFmtId="164" fontId="0" fillId="0" borderId="21" xfId="1" applyFont="1" applyBorder="1" applyAlignment="1">
      <alignment horizontal="center" vertical="center" wrapText="1"/>
    </xf>
    <xf numFmtId="164" fontId="0" fillId="0" borderId="4" xfId="1" applyFont="1" applyBorder="1" applyAlignment="1">
      <alignment horizontal="center" vertical="center" wrapText="1"/>
    </xf>
    <xf numFmtId="4" fontId="5" fillId="3" borderId="20" xfId="0" applyNumberFormat="1" applyFont="1" applyFill="1" applyBorder="1" applyAlignment="1">
      <alignment horizontal="right" vertical="center"/>
    </xf>
    <xf numFmtId="4" fontId="5" fillId="3" borderId="21" xfId="0" applyNumberFormat="1" applyFont="1" applyFill="1" applyBorder="1" applyAlignment="1">
      <alignment horizontal="right" vertical="center"/>
    </xf>
    <xf numFmtId="4" fontId="5" fillId="3" borderId="4" xfId="0" applyNumberFormat="1" applyFont="1" applyFill="1" applyBorder="1" applyAlignment="1">
      <alignment horizontal="right" vertical="center"/>
    </xf>
    <xf numFmtId="0" fontId="5" fillId="3" borderId="20" xfId="0" applyFont="1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5" fillId="3" borderId="4" xfId="0" applyFont="1" applyFill="1" applyBorder="1" applyAlignment="1">
      <alignment wrapText="1"/>
    </xf>
    <xf numFmtId="0" fontId="13" fillId="9" borderId="55" xfId="0" applyFont="1" applyFill="1" applyBorder="1" applyAlignment="1">
      <alignment horizontal="center" vertical="center"/>
    </xf>
    <xf numFmtId="0" fontId="13" fillId="9" borderId="41" xfId="0" applyFont="1" applyFill="1" applyBorder="1" applyAlignment="1">
      <alignment horizontal="center" vertical="center"/>
    </xf>
    <xf numFmtId="0" fontId="13" fillId="9" borderId="42" xfId="0" applyFont="1" applyFill="1" applyBorder="1" applyAlignment="1">
      <alignment horizontal="center" vertical="center" wrapText="1"/>
    </xf>
    <xf numFmtId="0" fontId="13" fillId="9" borderId="56" xfId="0" applyFont="1" applyFill="1" applyBorder="1" applyAlignment="1">
      <alignment horizontal="right" vertical="center" wrapText="1"/>
    </xf>
    <xf numFmtId="0" fontId="13" fillId="9" borderId="42" xfId="0" applyFont="1" applyFill="1" applyBorder="1" applyAlignment="1">
      <alignment horizontal="right" vertical="center" wrapText="1"/>
    </xf>
    <xf numFmtId="0" fontId="31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0" fillId="2" borderId="2" xfId="0" applyFill="1" applyBorder="1" applyAlignment="1">
      <alignment horizontal="left" wrapText="1"/>
    </xf>
    <xf numFmtId="0" fontId="0" fillId="2" borderId="13" xfId="0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12" xfId="0" applyFont="1" applyFill="1" applyBorder="1" applyAlignment="1">
      <alignment horizontal="left" wrapText="1"/>
    </xf>
    <xf numFmtId="0" fontId="0" fillId="2" borderId="14" xfId="0" applyFill="1" applyBorder="1" applyAlignment="1">
      <alignment horizontal="left" wrapText="1"/>
    </xf>
    <xf numFmtId="0" fontId="0" fillId="2" borderId="12" xfId="0" applyFill="1" applyBorder="1" applyAlignment="1">
      <alignment horizontal="left" wrapText="1"/>
    </xf>
    <xf numFmtId="0" fontId="0" fillId="2" borderId="15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9" fillId="2" borderId="15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9" fillId="2" borderId="10" xfId="0" applyFont="1" applyFill="1" applyBorder="1" applyAlignment="1">
      <alignment horizontal="right" vertical="center" wrapText="1"/>
    </xf>
    <xf numFmtId="0" fontId="9" fillId="2" borderId="7" xfId="0" applyFont="1" applyFill="1" applyBorder="1" applyAlignment="1">
      <alignment horizontal="right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13" xfId="0" applyFill="1" applyBorder="1" applyAlignment="1">
      <alignment horizontal="right" vertical="center"/>
    </xf>
    <xf numFmtId="0" fontId="13" fillId="9" borderId="56" xfId="0" applyFont="1" applyFill="1" applyBorder="1" applyAlignment="1">
      <alignment vertical="center" wrapText="1"/>
    </xf>
    <xf numFmtId="0" fontId="13" fillId="9" borderId="42" xfId="0" applyFont="1" applyFill="1" applyBorder="1" applyAlignment="1">
      <alignment vertical="center" wrapText="1"/>
    </xf>
    <xf numFmtId="4" fontId="5" fillId="6" borderId="20" xfId="0" applyNumberFormat="1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vertical="center" wrapText="1"/>
    </xf>
    <xf numFmtId="0" fontId="0" fillId="6" borderId="21" xfId="0" applyFill="1" applyBorder="1" applyAlignment="1">
      <alignment horizontal="center" vertical="center"/>
    </xf>
    <xf numFmtId="49" fontId="0" fillId="15" borderId="11" xfId="0" applyNumberFormat="1" applyFill="1" applyBorder="1" applyAlignment="1">
      <alignment horizontal="center" vertical="center"/>
    </xf>
    <xf numFmtId="0" fontId="0" fillId="6" borderId="4" xfId="0" applyFill="1" applyBorder="1" applyAlignment="1">
      <alignment vertical="center" wrapText="1"/>
    </xf>
    <xf numFmtId="0" fontId="5" fillId="16" borderId="20" xfId="0" applyFont="1" applyFill="1" applyBorder="1" applyAlignment="1">
      <alignment vertical="center" wrapText="1"/>
    </xf>
    <xf numFmtId="0" fontId="5" fillId="16" borderId="21" xfId="0" applyFont="1" applyFill="1" applyBorder="1" applyAlignment="1">
      <alignment vertical="center" wrapText="1"/>
    </xf>
    <xf numFmtId="0" fontId="5" fillId="16" borderId="4" xfId="0" applyFont="1" applyFill="1" applyBorder="1" applyAlignment="1">
      <alignment vertical="center" wrapText="1"/>
    </xf>
    <xf numFmtId="0" fontId="18" fillId="15" borderId="20" xfId="0" applyFont="1" applyFill="1" applyBorder="1" applyAlignment="1">
      <alignment horizontal="right" vertical="center"/>
    </xf>
    <xf numFmtId="0" fontId="0" fillId="0" borderId="21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164" fontId="0" fillId="0" borderId="21" xfId="1" applyFont="1" applyBorder="1" applyAlignment="1">
      <alignment horizontal="right" vertical="center" wrapText="1"/>
    </xf>
    <xf numFmtId="164" fontId="0" fillId="0" borderId="4" xfId="1" applyFont="1" applyBorder="1" applyAlignment="1">
      <alignment horizontal="right" vertical="center" wrapText="1"/>
    </xf>
    <xf numFmtId="0" fontId="0" fillId="15" borderId="11" xfId="0" applyFill="1" applyBorder="1" applyAlignment="1">
      <alignment horizontal="left" vertical="center" wrapText="1"/>
    </xf>
    <xf numFmtId="0" fontId="0" fillId="14" borderId="11" xfId="0" applyFill="1" applyBorder="1" applyAlignment="1">
      <alignment horizontal="center" vertical="center"/>
    </xf>
    <xf numFmtId="0" fontId="18" fillId="14" borderId="20" xfId="0" applyFont="1" applyFill="1" applyBorder="1" applyAlignment="1">
      <alignment horizontal="right" vertical="center"/>
    </xf>
    <xf numFmtId="164" fontId="11" fillId="7" borderId="20" xfId="0" applyNumberFormat="1" applyFont="1" applyFill="1" applyBorder="1" applyAlignment="1">
      <alignment horizontal="right" vertical="center" wrapText="1"/>
    </xf>
    <xf numFmtId="49" fontId="11" fillId="4" borderId="20" xfId="0" applyNumberFormat="1" applyFont="1" applyFill="1" applyBorder="1" applyAlignment="1" applyProtection="1">
      <alignment horizontal="center" vertical="center"/>
      <protection locked="0"/>
    </xf>
    <xf numFmtId="49" fontId="11" fillId="4" borderId="21" xfId="0" applyNumberFormat="1" applyFont="1" applyFill="1" applyBorder="1" applyAlignment="1" applyProtection="1">
      <alignment horizontal="center" vertical="center"/>
      <protection locked="0"/>
    </xf>
    <xf numFmtId="49" fontId="12" fillId="0" borderId="4" xfId="0" applyNumberFormat="1" applyFon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>
      <alignment horizontal="center" vertical="center"/>
    </xf>
    <xf numFmtId="164" fontId="11" fillId="4" borderId="20" xfId="1" applyFont="1" applyFill="1" applyBorder="1" applyAlignment="1">
      <alignment horizontal="right" vertical="center" wrapText="1"/>
    </xf>
    <xf numFmtId="164" fontId="11" fillId="4" borderId="21" xfId="1" applyFont="1" applyFill="1" applyBorder="1" applyAlignment="1">
      <alignment horizontal="right" vertical="center" wrapText="1"/>
    </xf>
    <xf numFmtId="164" fontId="12" fillId="0" borderId="4" xfId="1" applyFont="1" applyBorder="1" applyAlignment="1">
      <alignment horizontal="right" vertical="center" wrapText="1"/>
    </xf>
    <xf numFmtId="164" fontId="5" fillId="4" borderId="23" xfId="1" applyFont="1" applyFill="1" applyBorder="1" applyAlignment="1">
      <alignment horizontal="center" vertical="center" wrapText="1"/>
    </xf>
    <xf numFmtId="164" fontId="5" fillId="4" borderId="22" xfId="1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164" fontId="5" fillId="4" borderId="4" xfId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164" fontId="5" fillId="4" borderId="4" xfId="0" applyNumberFormat="1" applyFont="1" applyFill="1" applyBorder="1" applyAlignment="1">
      <alignment horizontal="right" vertical="center" wrapText="1"/>
    </xf>
    <xf numFmtId="2" fontId="5" fillId="14" borderId="20" xfId="0" applyNumberFormat="1" applyFont="1" applyFill="1" applyBorder="1" applyAlignment="1">
      <alignment horizontal="center" vertical="center" wrapText="1"/>
    </xf>
    <xf numFmtId="2" fontId="5" fillId="14" borderId="21" xfId="0" applyNumberFormat="1" applyFont="1" applyFill="1" applyBorder="1" applyAlignment="1">
      <alignment horizontal="center" vertical="center" wrapText="1"/>
    </xf>
    <xf numFmtId="2" fontId="5" fillId="14" borderId="4" xfId="0" applyNumberFormat="1" applyFont="1" applyFill="1" applyBorder="1" applyAlignment="1">
      <alignment horizontal="center" vertical="center" wrapText="1"/>
    </xf>
    <xf numFmtId="49" fontId="5" fillId="14" borderId="20" xfId="0" applyNumberFormat="1" applyFont="1" applyFill="1" applyBorder="1" applyAlignment="1">
      <alignment horizontal="center" vertical="center"/>
    </xf>
    <xf numFmtId="49" fontId="5" fillId="14" borderId="21" xfId="0" applyNumberFormat="1" applyFont="1" applyFill="1" applyBorder="1" applyAlignment="1">
      <alignment horizontal="center" vertical="center"/>
    </xf>
    <xf numFmtId="49" fontId="5" fillId="14" borderId="4" xfId="0" applyNumberFormat="1" applyFont="1" applyFill="1" applyBorder="1" applyAlignment="1">
      <alignment horizontal="center" vertical="center"/>
    </xf>
    <xf numFmtId="4" fontId="5" fillId="4" borderId="21" xfId="0" applyNumberFormat="1" applyFont="1" applyFill="1" applyBorder="1" applyAlignment="1">
      <alignment horizontal="center" vertical="center"/>
    </xf>
    <xf numFmtId="2" fontId="5" fillId="3" borderId="20" xfId="0" applyNumberFormat="1" applyFont="1" applyFill="1" applyBorder="1" applyAlignment="1">
      <alignment horizontal="right" vertical="center"/>
    </xf>
    <xf numFmtId="0" fontId="0" fillId="3" borderId="4" xfId="0" applyFill="1" applyBorder="1" applyAlignment="1">
      <alignment horizontal="right" vertical="center"/>
    </xf>
    <xf numFmtId="0" fontId="5" fillId="10" borderId="57" xfId="0" applyFont="1" applyFill="1" applyBorder="1" applyAlignment="1">
      <alignment horizontal="center" vertical="center" wrapText="1"/>
    </xf>
    <xf numFmtId="0" fontId="0" fillId="14" borderId="11" xfId="0" quotePrefix="1" applyFill="1" applyBorder="1" applyAlignment="1">
      <alignment horizontal="center" vertical="center"/>
    </xf>
    <xf numFmtId="17" fontId="0" fillId="14" borderId="11" xfId="0" quotePrefix="1" applyNumberForma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 wrapText="1"/>
    </xf>
    <xf numFmtId="49" fontId="5" fillId="14" borderId="11" xfId="0" applyNumberFormat="1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5" fillId="6" borderId="21" xfId="0" applyNumberFormat="1" applyFont="1" applyFill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wrapText="1"/>
    </xf>
    <xf numFmtId="3" fontId="5" fillId="6" borderId="21" xfId="0" applyNumberFormat="1" applyFont="1" applyFill="1" applyBorder="1" applyAlignment="1">
      <alignment horizontal="center" vertical="center"/>
    </xf>
    <xf numFmtId="3" fontId="5" fillId="6" borderId="4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3" fontId="5" fillId="16" borderId="20" xfId="0" applyNumberFormat="1" applyFont="1" applyFill="1" applyBorder="1" applyAlignment="1">
      <alignment horizontal="center" vertical="center"/>
    </xf>
    <xf numFmtId="3" fontId="5" fillId="16" borderId="21" xfId="0" applyNumberFormat="1" applyFont="1" applyFill="1" applyBorder="1" applyAlignment="1">
      <alignment horizontal="center" vertical="center"/>
    </xf>
    <xf numFmtId="3" fontId="5" fillId="16" borderId="4" xfId="0" applyNumberFormat="1" applyFont="1" applyFill="1" applyBorder="1" applyAlignment="1">
      <alignment horizontal="center" vertical="center"/>
    </xf>
    <xf numFmtId="3" fontId="5" fillId="16" borderId="20" xfId="0" applyNumberFormat="1" applyFont="1" applyFill="1" applyBorder="1" applyAlignment="1">
      <alignment horizontal="right" vertical="center"/>
    </xf>
    <xf numFmtId="3" fontId="5" fillId="16" borderId="21" xfId="0" applyNumberFormat="1" applyFont="1" applyFill="1" applyBorder="1" applyAlignment="1">
      <alignment horizontal="right" vertical="center"/>
    </xf>
    <xf numFmtId="3" fontId="5" fillId="16" borderId="4" xfId="0" applyNumberFormat="1" applyFont="1" applyFill="1" applyBorder="1" applyAlignment="1">
      <alignment horizontal="right" vertical="center"/>
    </xf>
    <xf numFmtId="49" fontId="5" fillId="16" borderId="20" xfId="0" applyNumberFormat="1" applyFont="1" applyFill="1" applyBorder="1" applyAlignment="1">
      <alignment horizontal="center" vertical="center"/>
    </xf>
    <xf numFmtId="49" fontId="5" fillId="16" borderId="21" xfId="0" applyNumberFormat="1" applyFont="1" applyFill="1" applyBorder="1" applyAlignment="1">
      <alignment horizontal="center" vertical="center"/>
    </xf>
    <xf numFmtId="49" fontId="5" fillId="16" borderId="4" xfId="0" applyNumberFormat="1" applyFont="1" applyFill="1" applyBorder="1" applyAlignment="1">
      <alignment horizontal="center" vertical="center"/>
    </xf>
    <xf numFmtId="4" fontId="0" fillId="4" borderId="20" xfId="0" applyNumberFormat="1" applyFill="1" applyBorder="1" applyAlignment="1">
      <alignment horizontal="right" vertical="center" wrapText="1"/>
    </xf>
    <xf numFmtId="0" fontId="0" fillId="4" borderId="4" xfId="0" applyFill="1" applyBorder="1" applyAlignment="1">
      <alignment horizontal="right" vertical="center" wrapText="1"/>
    </xf>
    <xf numFmtId="4" fontId="0" fillId="4" borderId="20" xfId="0" applyNumberFormat="1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0" fillId="0" borderId="21" xfId="0" applyBorder="1" applyAlignment="1">
      <alignment horizontal="center" wrapText="1"/>
    </xf>
    <xf numFmtId="170" fontId="11" fillId="14" borderId="20" xfId="1" applyNumberFormat="1" applyFont="1" applyFill="1" applyBorder="1" applyAlignment="1">
      <alignment horizontal="right" vertical="center" wrapText="1"/>
    </xf>
    <xf numFmtId="170" fontId="11" fillId="14" borderId="21" xfId="1" applyNumberFormat="1" applyFont="1" applyFill="1" applyBorder="1" applyAlignment="1">
      <alignment horizontal="right" vertical="center" wrapText="1"/>
    </xf>
    <xf numFmtId="170" fontId="11" fillId="14" borderId="4" xfId="1" applyNumberFormat="1" applyFont="1" applyFill="1" applyBorder="1" applyAlignment="1">
      <alignment horizontal="righ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14" borderId="11" xfId="0" applyFill="1" applyBorder="1" applyAlignment="1">
      <alignment horizontal="left" vertical="center" wrapText="1"/>
    </xf>
    <xf numFmtId="0" fontId="5" fillId="3" borderId="21" xfId="0" applyFont="1" applyFill="1" applyBorder="1" applyAlignment="1">
      <alignment vertical="center" wrapText="1"/>
    </xf>
    <xf numFmtId="0" fontId="11" fillId="5" borderId="4" xfId="0" applyFont="1" applyFill="1" applyBorder="1" applyAlignment="1">
      <alignment horizontal="center" vertical="center" wrapText="1"/>
    </xf>
    <xf numFmtId="49" fontId="5" fillId="15" borderId="11" xfId="0" applyNumberFormat="1" applyFont="1" applyFill="1" applyBorder="1" applyAlignment="1">
      <alignment horizontal="center" vertical="center" wrapText="1"/>
    </xf>
    <xf numFmtId="0" fontId="0" fillId="14" borderId="11" xfId="0" applyFill="1" applyBorder="1" applyAlignment="1">
      <alignment horizontal="center" vertical="center" wrapText="1"/>
    </xf>
  </cellXfs>
  <cellStyles count="5">
    <cellStyle name="40 % - zvýraznenie4" xfId="2" builtinId="43"/>
    <cellStyle name="Čiarka" xfId="1" builtinId="3"/>
    <cellStyle name="Čiarka 2" xfId="4" xr:uid="{00000000-0005-0000-0000-000002000000}"/>
    <cellStyle name="Normálna" xfId="0" builtinId="0"/>
    <cellStyle name="Normálne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O381"/>
  <sheetViews>
    <sheetView tabSelected="1" zoomScale="68" zoomScaleNormal="68" workbookViewId="0">
      <selection activeCell="A143" sqref="A143"/>
    </sheetView>
  </sheetViews>
  <sheetFormatPr defaultRowHeight="15.6" x14ac:dyDescent="0.3"/>
  <cols>
    <col min="1" max="1" width="6.109375" style="499" customWidth="1"/>
    <col min="2" max="2" width="6.109375" style="130" customWidth="1"/>
    <col min="3" max="3" width="40.44140625" style="1" customWidth="1"/>
    <col min="4" max="4" width="14.5546875" style="165" customWidth="1"/>
    <col min="5" max="5" width="11" customWidth="1"/>
    <col min="6" max="6" width="11.44140625" customWidth="1"/>
    <col min="7" max="7" width="19" style="363" customWidth="1"/>
    <col min="8" max="8" width="21.109375" style="363" customWidth="1"/>
    <col min="9" max="9" width="17.33203125" customWidth="1"/>
    <col min="10" max="10" width="30.5546875" customWidth="1"/>
    <col min="11" max="11" width="16.6640625" customWidth="1"/>
    <col min="12" max="12" width="13.109375" customWidth="1"/>
    <col min="13" max="13" width="7" customWidth="1"/>
  </cols>
  <sheetData>
    <row r="1" spans="1:197" ht="72.75" customHeight="1" x14ac:dyDescent="0.4">
      <c r="C1" s="859" t="s">
        <v>892</v>
      </c>
      <c r="D1" s="859"/>
      <c r="E1" s="859"/>
      <c r="F1" s="859"/>
      <c r="G1" s="859"/>
      <c r="H1" s="859"/>
    </row>
    <row r="2" spans="1:197" ht="16.2" thickBot="1" x14ac:dyDescent="0.35"/>
    <row r="3" spans="1:197" ht="22.5" customHeight="1" thickBot="1" x14ac:dyDescent="0.4">
      <c r="C3" s="102" t="s">
        <v>1</v>
      </c>
      <c r="D3" s="862" t="s">
        <v>19</v>
      </c>
      <c r="E3" s="862"/>
      <c r="F3" s="862"/>
      <c r="G3" s="862"/>
      <c r="H3" s="862"/>
      <c r="I3" s="863"/>
    </row>
    <row r="4" spans="1:197" ht="16.2" thickBot="1" x14ac:dyDescent="0.35">
      <c r="C4" s="103" t="s">
        <v>7</v>
      </c>
      <c r="D4" s="861" t="s">
        <v>20</v>
      </c>
      <c r="E4" s="861"/>
      <c r="F4" s="861"/>
      <c r="G4" s="864"/>
      <c r="H4" s="864"/>
      <c r="I4" s="865"/>
    </row>
    <row r="5" spans="1:197" ht="27" customHeight="1" thickBot="1" x14ac:dyDescent="0.35">
      <c r="C5" s="860" t="s">
        <v>9</v>
      </c>
      <c r="D5" s="861"/>
      <c r="E5" s="874" t="s">
        <v>22</v>
      </c>
      <c r="F5" s="875"/>
      <c r="G5" s="876" t="s">
        <v>13</v>
      </c>
      <c r="H5" s="877"/>
      <c r="I5" s="7">
        <v>2015</v>
      </c>
    </row>
    <row r="6" spans="1:197" ht="16.5" customHeight="1" x14ac:dyDescent="0.3">
      <c r="C6" s="866" t="s">
        <v>14</v>
      </c>
      <c r="D6" s="867"/>
      <c r="E6" s="404" t="s">
        <v>10</v>
      </c>
      <c r="F6" s="405" t="s">
        <v>11</v>
      </c>
      <c r="G6" s="868" t="s">
        <v>796</v>
      </c>
      <c r="H6" s="869"/>
      <c r="I6" s="3" t="s">
        <v>12</v>
      </c>
      <c r="J6" s="1"/>
    </row>
    <row r="7" spans="1:197" ht="35.25" customHeight="1" thickBot="1" x14ac:dyDescent="0.35">
      <c r="C7" s="872" t="s">
        <v>21</v>
      </c>
      <c r="D7" s="873"/>
      <c r="E7" s="5">
        <v>2015</v>
      </c>
      <c r="F7" s="6">
        <v>2023</v>
      </c>
      <c r="G7" s="870"/>
      <c r="H7" s="871"/>
      <c r="I7" s="183">
        <v>97</v>
      </c>
      <c r="J7" s="1"/>
    </row>
    <row r="8" spans="1:197" ht="40.5" customHeight="1" thickBot="1" x14ac:dyDescent="0.4">
      <c r="A8" s="500" t="s">
        <v>15</v>
      </c>
      <c r="C8" s="858" t="s">
        <v>399</v>
      </c>
      <c r="D8" s="858"/>
      <c r="E8" s="858"/>
      <c r="F8" s="858"/>
      <c r="G8" s="858"/>
      <c r="H8" s="858"/>
      <c r="I8" s="858"/>
    </row>
    <row r="9" spans="1:197" ht="37.5" customHeight="1" x14ac:dyDescent="0.3">
      <c r="A9" s="853" t="s">
        <v>6</v>
      </c>
      <c r="B9" s="399"/>
      <c r="C9" s="878" t="s">
        <v>16</v>
      </c>
      <c r="D9" s="829" t="s">
        <v>889</v>
      </c>
      <c r="E9" s="829" t="s">
        <v>0</v>
      </c>
      <c r="F9" s="829"/>
      <c r="G9" s="856" t="s">
        <v>4</v>
      </c>
      <c r="H9" s="829" t="s">
        <v>677</v>
      </c>
      <c r="I9" s="829" t="s">
        <v>678</v>
      </c>
      <c r="J9" s="829" t="s">
        <v>888</v>
      </c>
      <c r="K9" s="829"/>
      <c r="L9" s="830"/>
    </row>
    <row r="10" spans="1:197" ht="66" customHeight="1" x14ac:dyDescent="0.3">
      <c r="A10" s="854"/>
      <c r="B10" s="400"/>
      <c r="C10" s="879"/>
      <c r="D10" s="855"/>
      <c r="E10" s="401" t="s">
        <v>2</v>
      </c>
      <c r="F10" s="401" t="s">
        <v>3</v>
      </c>
      <c r="G10" s="857"/>
      <c r="H10" s="855"/>
      <c r="I10" s="855"/>
      <c r="J10" s="402" t="s">
        <v>5</v>
      </c>
      <c r="K10" s="401" t="s">
        <v>17</v>
      </c>
      <c r="L10" s="403" t="s">
        <v>317</v>
      </c>
    </row>
    <row r="11" spans="1:197" s="219" customFormat="1" ht="26.25" customHeight="1" x14ac:dyDescent="0.3">
      <c r="A11" s="213"/>
      <c r="B11" s="214"/>
      <c r="C11" s="698" t="s">
        <v>680</v>
      </c>
      <c r="D11" s="698"/>
      <c r="E11" s="217"/>
      <c r="F11" s="217"/>
      <c r="G11" s="407"/>
      <c r="H11" s="408"/>
      <c r="I11" s="217"/>
      <c r="J11" s="218"/>
      <c r="K11" s="217"/>
      <c r="L11" s="215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</row>
    <row r="12" spans="1:197" ht="67.5" customHeight="1" x14ac:dyDescent="0.3">
      <c r="A12" s="711" t="s">
        <v>15</v>
      </c>
      <c r="B12" s="170"/>
      <c r="C12" s="712" t="s">
        <v>797</v>
      </c>
      <c r="D12" s="178" t="s">
        <v>740</v>
      </c>
      <c r="E12" s="660" t="s">
        <v>730</v>
      </c>
      <c r="F12" s="660" t="s">
        <v>743</v>
      </c>
      <c r="G12" s="617">
        <v>2203358.9700000002</v>
      </c>
      <c r="H12" s="617">
        <f>G12-I12</f>
        <v>110168.0700000003</v>
      </c>
      <c r="I12" s="718">
        <v>2093190.9</v>
      </c>
      <c r="J12" s="352" t="s">
        <v>767</v>
      </c>
      <c r="K12" s="353" t="s">
        <v>795</v>
      </c>
      <c r="L12" s="354">
        <v>0</v>
      </c>
    </row>
    <row r="13" spans="1:197" ht="63" customHeight="1" x14ac:dyDescent="0.3">
      <c r="A13" s="711"/>
      <c r="B13" s="170"/>
      <c r="C13" s="713"/>
      <c r="D13" s="179" t="s">
        <v>741</v>
      </c>
      <c r="E13" s="659"/>
      <c r="F13" s="659"/>
      <c r="G13" s="717"/>
      <c r="H13" s="717"/>
      <c r="I13" s="659"/>
      <c r="J13" s="355" t="s">
        <v>768</v>
      </c>
      <c r="K13" s="356">
        <v>1</v>
      </c>
      <c r="L13" s="357">
        <v>0</v>
      </c>
    </row>
    <row r="14" spans="1:197" x14ac:dyDescent="0.3">
      <c r="A14" s="711"/>
      <c r="B14" s="170"/>
      <c r="C14" s="712" t="s">
        <v>798</v>
      </c>
      <c r="D14" s="180" t="s">
        <v>742</v>
      </c>
      <c r="E14" s="660" t="s">
        <v>730</v>
      </c>
      <c r="F14" s="660" t="s">
        <v>743</v>
      </c>
      <c r="G14" s="617">
        <v>54850</v>
      </c>
      <c r="H14" s="719">
        <v>2742.5</v>
      </c>
      <c r="I14" s="720">
        <v>52107.5</v>
      </c>
      <c r="J14" s="661" t="s">
        <v>768</v>
      </c>
      <c r="K14" s="658">
        <v>1</v>
      </c>
      <c r="L14" s="658">
        <v>0</v>
      </c>
    </row>
    <row r="15" spans="1:197" ht="63.75" customHeight="1" x14ac:dyDescent="0.3">
      <c r="A15" s="622"/>
      <c r="B15" s="169"/>
      <c r="C15" s="668"/>
      <c r="D15" s="181" t="s">
        <v>739</v>
      </c>
      <c r="E15" s="659"/>
      <c r="F15" s="659"/>
      <c r="G15" s="717"/>
      <c r="H15" s="717"/>
      <c r="I15" s="721"/>
      <c r="J15" s="663"/>
      <c r="K15" s="659"/>
      <c r="L15" s="659"/>
    </row>
    <row r="16" spans="1:197" ht="28.8" x14ac:dyDescent="0.3">
      <c r="A16" s="715" t="s">
        <v>18</v>
      </c>
      <c r="B16" s="131"/>
      <c r="C16" s="725" t="s">
        <v>111</v>
      </c>
      <c r="D16" s="162" t="s">
        <v>339</v>
      </c>
      <c r="E16" s="728" t="s">
        <v>342</v>
      </c>
      <c r="F16" s="730" t="s">
        <v>343</v>
      </c>
      <c r="G16" s="722">
        <v>927988.56</v>
      </c>
      <c r="H16" s="722">
        <f>G16-I16</f>
        <v>46399.430000000051</v>
      </c>
      <c r="I16" s="791">
        <v>881589.13</v>
      </c>
      <c r="J16" s="75" t="s">
        <v>112</v>
      </c>
      <c r="K16" s="15">
        <v>3</v>
      </c>
      <c r="L16" s="15">
        <v>3</v>
      </c>
    </row>
    <row r="17" spans="1:47" x14ac:dyDescent="0.3">
      <c r="A17" s="716"/>
      <c r="B17" s="176"/>
      <c r="C17" s="726"/>
      <c r="D17" s="164" t="s">
        <v>287</v>
      </c>
      <c r="E17" s="729"/>
      <c r="F17" s="716"/>
      <c r="G17" s="731"/>
      <c r="H17" s="723"/>
      <c r="I17" s="840"/>
      <c r="J17" s="75" t="s">
        <v>113</v>
      </c>
      <c r="K17" s="15">
        <v>1</v>
      </c>
      <c r="L17" s="15">
        <v>1</v>
      </c>
    </row>
    <row r="18" spans="1:47" x14ac:dyDescent="0.3">
      <c r="A18" s="716"/>
      <c r="B18" s="176"/>
      <c r="C18" s="726"/>
      <c r="D18" s="164" t="s">
        <v>288</v>
      </c>
      <c r="E18" s="729"/>
      <c r="F18" s="716"/>
      <c r="G18" s="731"/>
      <c r="H18" s="723"/>
      <c r="I18" s="840"/>
      <c r="J18" s="75" t="s">
        <v>114</v>
      </c>
      <c r="K18" s="15">
        <v>1</v>
      </c>
      <c r="L18" s="15">
        <v>0</v>
      </c>
    </row>
    <row r="19" spans="1:47" x14ac:dyDescent="0.3">
      <c r="A19" s="716"/>
      <c r="B19" s="176"/>
      <c r="C19" s="726"/>
      <c r="D19" s="164" t="s">
        <v>340</v>
      </c>
      <c r="E19" s="729"/>
      <c r="F19" s="716"/>
      <c r="G19" s="731"/>
      <c r="H19" s="723"/>
      <c r="I19" s="840"/>
      <c r="J19" s="75" t="s">
        <v>319</v>
      </c>
      <c r="K19" s="15">
        <v>1</v>
      </c>
      <c r="L19" s="15">
        <v>1</v>
      </c>
    </row>
    <row r="20" spans="1:47" ht="36.75" customHeight="1" x14ac:dyDescent="0.3">
      <c r="A20" s="616"/>
      <c r="B20" s="177"/>
      <c r="C20" s="727"/>
      <c r="D20" s="163" t="s">
        <v>341</v>
      </c>
      <c r="E20" s="659"/>
      <c r="F20" s="616"/>
      <c r="G20" s="732"/>
      <c r="H20" s="724"/>
      <c r="I20" s="841"/>
      <c r="J20" s="76" t="s">
        <v>61</v>
      </c>
      <c r="K20" s="10">
        <v>2</v>
      </c>
      <c r="L20" s="10">
        <v>1</v>
      </c>
    </row>
    <row r="21" spans="1:47" x14ac:dyDescent="0.3">
      <c r="A21" s="584" t="s">
        <v>92</v>
      </c>
      <c r="B21" s="132"/>
      <c r="C21" s="737" t="s">
        <v>34</v>
      </c>
      <c r="D21" s="795" t="s">
        <v>287</v>
      </c>
      <c r="E21" s="795" t="s">
        <v>153</v>
      </c>
      <c r="F21" s="795" t="s">
        <v>149</v>
      </c>
      <c r="G21" s="794">
        <v>29033</v>
      </c>
      <c r="H21" s="794">
        <f>G21-I21</f>
        <v>5033</v>
      </c>
      <c r="I21" s="586">
        <v>24000</v>
      </c>
      <c r="J21" s="831" t="s">
        <v>69</v>
      </c>
      <c r="K21" s="584" t="s">
        <v>109</v>
      </c>
      <c r="L21" s="586">
        <v>11</v>
      </c>
    </row>
    <row r="22" spans="1:47" x14ac:dyDescent="0.3">
      <c r="A22" s="585"/>
      <c r="B22" s="133"/>
      <c r="C22" s="908"/>
      <c r="D22" s="797"/>
      <c r="E22" s="797"/>
      <c r="F22" s="797"/>
      <c r="G22" s="796"/>
      <c r="H22" s="796"/>
      <c r="I22" s="587"/>
      <c r="J22" s="832"/>
      <c r="K22" s="585"/>
      <c r="L22" s="587"/>
    </row>
    <row r="23" spans="1:47" ht="15.75" customHeight="1" x14ac:dyDescent="0.3">
      <c r="A23" s="684" t="s">
        <v>26</v>
      </c>
      <c r="B23" s="134"/>
      <c r="C23" s="737" t="s">
        <v>115</v>
      </c>
      <c r="D23" s="602" t="s">
        <v>287</v>
      </c>
      <c r="E23" s="897" t="s">
        <v>159</v>
      </c>
      <c r="F23" s="795" t="s">
        <v>160</v>
      </c>
      <c r="G23" s="901">
        <v>32870</v>
      </c>
      <c r="H23" s="901">
        <v>6870</v>
      </c>
      <c r="I23" s="842">
        <v>26000</v>
      </c>
      <c r="J23" s="79" t="s">
        <v>116</v>
      </c>
      <c r="K23" s="20">
        <v>4</v>
      </c>
      <c r="L23" s="28" t="s">
        <v>117</v>
      </c>
    </row>
    <row r="24" spans="1:47" ht="16.5" customHeight="1" x14ac:dyDescent="0.3">
      <c r="A24" s="738"/>
      <c r="B24" s="173"/>
      <c r="C24" s="725"/>
      <c r="D24" s="739"/>
      <c r="E24" s="898"/>
      <c r="F24" s="730"/>
      <c r="G24" s="902"/>
      <c r="H24" s="902"/>
      <c r="I24" s="843"/>
      <c r="J24" s="80" t="s">
        <v>344</v>
      </c>
      <c r="K24" s="18">
        <v>3</v>
      </c>
      <c r="L24" s="15">
        <v>3</v>
      </c>
    </row>
    <row r="25" spans="1:47" ht="33" customHeight="1" x14ac:dyDescent="0.3">
      <c r="A25" s="685"/>
      <c r="B25" s="184"/>
      <c r="C25" s="727"/>
      <c r="D25" s="604"/>
      <c r="E25" s="899"/>
      <c r="F25" s="900"/>
      <c r="G25" s="903"/>
      <c r="H25" s="903"/>
      <c r="I25" s="844"/>
      <c r="J25" s="80" t="s">
        <v>118</v>
      </c>
      <c r="K25" s="18">
        <v>4</v>
      </c>
      <c r="L25" s="15" t="s">
        <v>119</v>
      </c>
    </row>
    <row r="26" spans="1:47" ht="27.75" customHeight="1" x14ac:dyDescent="0.3">
      <c r="A26" s="684" t="s">
        <v>27</v>
      </c>
      <c r="B26" s="134"/>
      <c r="C26" s="599" t="s">
        <v>120</v>
      </c>
      <c r="D26" s="602" t="s">
        <v>287</v>
      </c>
      <c r="E26" s="602" t="s">
        <v>149</v>
      </c>
      <c r="F26" s="602" t="s">
        <v>160</v>
      </c>
      <c r="G26" s="735">
        <v>30347.26</v>
      </c>
      <c r="H26" s="822">
        <f>G26-I26</f>
        <v>2347.2599999999984</v>
      </c>
      <c r="I26" s="837">
        <v>28000</v>
      </c>
      <c r="J26" s="88" t="s">
        <v>121</v>
      </c>
      <c r="K26" s="37">
        <v>58</v>
      </c>
      <c r="L26" s="36" t="s">
        <v>161</v>
      </c>
    </row>
    <row r="27" spans="1:47" ht="21" customHeight="1" x14ac:dyDescent="0.3">
      <c r="A27" s="714"/>
      <c r="B27" s="135"/>
      <c r="C27" s="733"/>
      <c r="D27" s="734"/>
      <c r="E27" s="604"/>
      <c r="F27" s="734"/>
      <c r="G27" s="736"/>
      <c r="H27" s="909"/>
      <c r="I27" s="907"/>
      <c r="J27" s="86" t="s">
        <v>122</v>
      </c>
      <c r="K27" s="38">
        <v>8.4</v>
      </c>
      <c r="L27" s="39" t="s">
        <v>123</v>
      </c>
    </row>
    <row r="28" spans="1:47" ht="18.75" customHeight="1" x14ac:dyDescent="0.3">
      <c r="A28" s="684" t="s">
        <v>28</v>
      </c>
      <c r="B28" s="691"/>
      <c r="C28" s="737" t="s">
        <v>135</v>
      </c>
      <c r="D28" s="602" t="s">
        <v>287</v>
      </c>
      <c r="E28" s="602" t="s">
        <v>165</v>
      </c>
      <c r="F28" s="602" t="s">
        <v>168</v>
      </c>
      <c r="G28" s="735">
        <v>54763.63</v>
      </c>
      <c r="H28" s="822">
        <f>G28-I28</f>
        <v>2763.6299999999974</v>
      </c>
      <c r="I28" s="904">
        <v>52000</v>
      </c>
      <c r="J28" s="77" t="s">
        <v>136</v>
      </c>
      <c r="K28" s="28">
        <v>2</v>
      </c>
      <c r="L28" s="28">
        <v>2</v>
      </c>
    </row>
    <row r="29" spans="1:47" ht="17.25" customHeight="1" x14ac:dyDescent="0.3">
      <c r="A29" s="738"/>
      <c r="B29" s="692"/>
      <c r="C29" s="725"/>
      <c r="D29" s="739"/>
      <c r="E29" s="739"/>
      <c r="F29" s="739"/>
      <c r="G29" s="835"/>
      <c r="H29" s="836"/>
      <c r="I29" s="905"/>
      <c r="J29" s="78" t="s">
        <v>345</v>
      </c>
      <c r="K29" s="15">
        <v>1</v>
      </c>
      <c r="L29" s="15">
        <v>1</v>
      </c>
    </row>
    <row r="30" spans="1:47" ht="20.25" customHeight="1" x14ac:dyDescent="0.3">
      <c r="A30" s="685"/>
      <c r="B30" s="693"/>
      <c r="C30" s="727"/>
      <c r="D30" s="604"/>
      <c r="E30" s="606"/>
      <c r="F30" s="606"/>
      <c r="G30" s="821"/>
      <c r="H30" s="821"/>
      <c r="I30" s="906"/>
      <c r="J30" s="82" t="s">
        <v>137</v>
      </c>
      <c r="K30" s="10">
        <v>1</v>
      </c>
      <c r="L30" s="10">
        <v>1</v>
      </c>
    </row>
    <row r="31" spans="1:47" s="188" customFormat="1" ht="39" customHeight="1" x14ac:dyDescent="0.3">
      <c r="A31" s="336" t="s">
        <v>36</v>
      </c>
      <c r="B31" s="184"/>
      <c r="C31" s="190" t="s">
        <v>400</v>
      </c>
      <c r="D31" s="185" t="s">
        <v>287</v>
      </c>
      <c r="E31" s="44" t="s">
        <v>401</v>
      </c>
      <c r="F31" s="44" t="s">
        <v>403</v>
      </c>
      <c r="G31" s="364">
        <v>33732.160000000003</v>
      </c>
      <c r="H31" s="364">
        <v>5732.16</v>
      </c>
      <c r="I31" s="186">
        <f>G31-H31</f>
        <v>28000.000000000004</v>
      </c>
      <c r="J31" s="187"/>
      <c r="K31" s="19"/>
      <c r="L31" s="19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</row>
    <row r="32" spans="1:47" s="188" customFormat="1" ht="80.25" customHeight="1" x14ac:dyDescent="0.3">
      <c r="A32" s="945" t="s">
        <v>40</v>
      </c>
      <c r="B32" s="189"/>
      <c r="C32" s="694" t="s">
        <v>695</v>
      </c>
      <c r="D32" s="696" t="s">
        <v>287</v>
      </c>
      <c r="E32" s="602" t="s">
        <v>693</v>
      </c>
      <c r="F32" s="602" t="s">
        <v>694</v>
      </c>
      <c r="G32" s="942">
        <v>26623.32</v>
      </c>
      <c r="H32" s="942">
        <v>6623.32</v>
      </c>
      <c r="I32" s="944">
        <v>20000</v>
      </c>
      <c r="J32" s="358" t="s">
        <v>698</v>
      </c>
      <c r="K32" s="359" t="s">
        <v>697</v>
      </c>
      <c r="L32" s="360">
        <v>1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</row>
    <row r="33" spans="1:47" s="188" customFormat="1" ht="25.5" customHeight="1" x14ac:dyDescent="0.3">
      <c r="A33" s="697"/>
      <c r="B33" s="189"/>
      <c r="C33" s="695"/>
      <c r="D33" s="697"/>
      <c r="E33" s="697"/>
      <c r="F33" s="697"/>
      <c r="G33" s="943"/>
      <c r="H33" s="943"/>
      <c r="I33" s="697"/>
      <c r="J33" s="361" t="s">
        <v>696</v>
      </c>
      <c r="K33" s="362">
        <v>1</v>
      </c>
      <c r="L33" s="362">
        <v>1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</row>
    <row r="34" spans="1:47" ht="16.5" customHeight="1" x14ac:dyDescent="0.3">
      <c r="A34" s="643" t="s">
        <v>553</v>
      </c>
      <c r="B34" s="708"/>
      <c r="C34" s="701" t="s">
        <v>646</v>
      </c>
      <c r="D34" s="657" t="s">
        <v>287</v>
      </c>
      <c r="E34" s="657" t="s">
        <v>560</v>
      </c>
      <c r="F34" s="657" t="s">
        <v>183</v>
      </c>
      <c r="G34" s="690">
        <f>H34+I34</f>
        <v>5491.31</v>
      </c>
      <c r="H34" s="688">
        <v>5000</v>
      </c>
      <c r="I34" s="688">
        <v>491.31</v>
      </c>
      <c r="J34" s="337" t="s">
        <v>647</v>
      </c>
      <c r="K34" s="236">
        <v>5263.8</v>
      </c>
      <c r="L34" s="237">
        <v>5491.31</v>
      </c>
    </row>
    <row r="35" spans="1:47" ht="33.75" customHeight="1" x14ac:dyDescent="0.3">
      <c r="A35" s="643"/>
      <c r="B35" s="709"/>
      <c r="C35" s="953"/>
      <c r="D35" s="803"/>
      <c r="E35" s="894"/>
      <c r="F35" s="894"/>
      <c r="G35" s="689">
        <f t="shared" ref="G35:G37" si="0">H35+I35</f>
        <v>0</v>
      </c>
      <c r="H35" s="689"/>
      <c r="I35" s="689"/>
      <c r="J35" s="338" t="s">
        <v>648</v>
      </c>
      <c r="K35" s="238">
        <v>20</v>
      </c>
      <c r="L35" s="238">
        <v>20</v>
      </c>
    </row>
    <row r="36" spans="1:47" ht="23.25" customHeight="1" x14ac:dyDescent="0.3">
      <c r="A36" s="643"/>
      <c r="B36" s="709"/>
      <c r="C36" s="953"/>
      <c r="D36" s="803"/>
      <c r="E36" s="894"/>
      <c r="F36" s="894"/>
      <c r="G36" s="689">
        <f t="shared" si="0"/>
        <v>0</v>
      </c>
      <c r="H36" s="689"/>
      <c r="I36" s="689"/>
      <c r="J36" s="338" t="s">
        <v>649</v>
      </c>
      <c r="K36" s="238">
        <v>2</v>
      </c>
      <c r="L36" s="238">
        <v>2</v>
      </c>
    </row>
    <row r="37" spans="1:47" ht="30" customHeight="1" x14ac:dyDescent="0.3">
      <c r="A37" s="643"/>
      <c r="B37" s="710"/>
      <c r="C37" s="953"/>
      <c r="D37" s="803"/>
      <c r="E37" s="894"/>
      <c r="F37" s="894"/>
      <c r="G37" s="689">
        <f t="shared" si="0"/>
        <v>0</v>
      </c>
      <c r="H37" s="689"/>
      <c r="I37" s="689"/>
      <c r="J37" s="339" t="s">
        <v>650</v>
      </c>
      <c r="K37" s="239">
        <v>1</v>
      </c>
      <c r="L37" s="239">
        <v>1</v>
      </c>
    </row>
    <row r="38" spans="1:47" ht="17.25" customHeight="1" x14ac:dyDescent="0.3">
      <c r="A38" s="910" t="s">
        <v>553</v>
      </c>
      <c r="B38" s="240"/>
      <c r="C38" s="699" t="s">
        <v>546</v>
      </c>
      <c r="D38" s="702" t="s">
        <v>547</v>
      </c>
      <c r="E38" s="705" t="s">
        <v>168</v>
      </c>
      <c r="F38" s="913" t="s">
        <v>179</v>
      </c>
      <c r="G38" s="948">
        <f>H38+I38</f>
        <v>6129.8</v>
      </c>
      <c r="H38" s="948">
        <v>129.80000000000001</v>
      </c>
      <c r="I38" s="948">
        <v>6000</v>
      </c>
      <c r="J38" s="337" t="s">
        <v>548</v>
      </c>
      <c r="K38" s="241">
        <v>1</v>
      </c>
      <c r="L38" s="241">
        <v>1</v>
      </c>
    </row>
    <row r="39" spans="1:47" ht="16.5" customHeight="1" x14ac:dyDescent="0.3">
      <c r="A39" s="911"/>
      <c r="B39" s="242"/>
      <c r="C39" s="700"/>
      <c r="D39" s="703"/>
      <c r="E39" s="706"/>
      <c r="F39" s="914"/>
      <c r="G39" s="949"/>
      <c r="H39" s="949"/>
      <c r="I39" s="949"/>
      <c r="J39" s="338" t="s">
        <v>549</v>
      </c>
      <c r="K39" s="243">
        <v>1</v>
      </c>
      <c r="L39" s="243">
        <v>1</v>
      </c>
    </row>
    <row r="40" spans="1:47" ht="32.25" customHeight="1" x14ac:dyDescent="0.3">
      <c r="A40" s="912"/>
      <c r="B40" s="244"/>
      <c r="C40" s="701"/>
      <c r="D40" s="704"/>
      <c r="E40" s="707"/>
      <c r="F40" s="915"/>
      <c r="G40" s="950"/>
      <c r="H40" s="950"/>
      <c r="I40" s="950"/>
      <c r="J40" s="339" t="s">
        <v>550</v>
      </c>
      <c r="K40" s="245">
        <v>1</v>
      </c>
      <c r="L40" s="245">
        <v>1</v>
      </c>
    </row>
    <row r="41" spans="1:47" ht="86.4" x14ac:dyDescent="0.3">
      <c r="A41" s="501" t="s">
        <v>553</v>
      </c>
      <c r="B41" s="246"/>
      <c r="C41" s="247" t="s">
        <v>551</v>
      </c>
      <c r="D41" s="248" t="s">
        <v>287</v>
      </c>
      <c r="E41" s="248" t="s">
        <v>401</v>
      </c>
      <c r="F41" s="248" t="s">
        <v>403</v>
      </c>
      <c r="G41" s="397">
        <f>H41+I41</f>
        <v>10494.8</v>
      </c>
      <c r="H41" s="398">
        <v>2494.8000000000002</v>
      </c>
      <c r="I41" s="397">
        <v>8000</v>
      </c>
      <c r="J41" s="249" t="s">
        <v>552</v>
      </c>
      <c r="K41" s="250">
        <v>10494.8</v>
      </c>
      <c r="L41" s="250">
        <v>10494.8</v>
      </c>
    </row>
    <row r="42" spans="1:47" s="219" customFormat="1" ht="30" customHeight="1" x14ac:dyDescent="0.3">
      <c r="A42" s="213"/>
      <c r="B42" s="214"/>
      <c r="C42" s="698" t="s">
        <v>679</v>
      </c>
      <c r="D42" s="698"/>
      <c r="E42" s="406"/>
      <c r="F42" s="406"/>
      <c r="G42" s="407"/>
      <c r="H42" s="407"/>
      <c r="I42" s="217"/>
      <c r="J42" s="218"/>
      <c r="K42" s="217"/>
      <c r="L42" s="215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7" x14ac:dyDescent="0.3">
      <c r="A43" s="584" t="s">
        <v>41</v>
      </c>
      <c r="B43" s="132"/>
      <c r="C43" s="737" t="s">
        <v>139</v>
      </c>
      <c r="D43" s="795" t="s">
        <v>289</v>
      </c>
      <c r="E43" s="795" t="s">
        <v>150</v>
      </c>
      <c r="F43" s="795" t="s">
        <v>149</v>
      </c>
      <c r="G43" s="794">
        <v>14725.8</v>
      </c>
      <c r="H43" s="794">
        <f>G43-I43</f>
        <v>5025.7999999999993</v>
      </c>
      <c r="I43" s="794">
        <v>9700</v>
      </c>
      <c r="J43" s="78" t="s">
        <v>77</v>
      </c>
      <c r="K43" s="9" t="s">
        <v>78</v>
      </c>
      <c r="L43" s="14">
        <v>1080</v>
      </c>
    </row>
    <row r="44" spans="1:47" ht="28.8" x14ac:dyDescent="0.3">
      <c r="A44" s="585"/>
      <c r="B44" s="133"/>
      <c r="C44" s="812"/>
      <c r="D44" s="797"/>
      <c r="E44" s="797"/>
      <c r="F44" s="797"/>
      <c r="G44" s="796"/>
      <c r="H44" s="796"/>
      <c r="I44" s="796"/>
      <c r="J44" s="82" t="s">
        <v>79</v>
      </c>
      <c r="K44" s="10" t="s">
        <v>80</v>
      </c>
      <c r="L44" s="19">
        <v>140</v>
      </c>
    </row>
    <row r="45" spans="1:47" ht="30" customHeight="1" x14ac:dyDescent="0.3">
      <c r="A45" s="22" t="s">
        <v>42</v>
      </c>
      <c r="B45" s="136"/>
      <c r="C45" s="104" t="s">
        <v>176</v>
      </c>
      <c r="D45" s="44" t="s">
        <v>289</v>
      </c>
      <c r="E45" s="44" t="s">
        <v>183</v>
      </c>
      <c r="F45" s="44" t="s">
        <v>184</v>
      </c>
      <c r="G45" s="365">
        <v>16147.89</v>
      </c>
      <c r="H45" s="365">
        <f>G45-I45</f>
        <v>8147.8899999999994</v>
      </c>
      <c r="I45" s="50">
        <v>8000</v>
      </c>
      <c r="J45" s="76" t="s">
        <v>185</v>
      </c>
      <c r="K45" s="10" t="s">
        <v>186</v>
      </c>
      <c r="L45" s="34" t="s">
        <v>187</v>
      </c>
    </row>
    <row r="46" spans="1:47" x14ac:dyDescent="0.3">
      <c r="A46" s="684" t="s">
        <v>44</v>
      </c>
      <c r="B46" s="134"/>
      <c r="C46" s="77" t="s">
        <v>224</v>
      </c>
      <c r="D46" s="602" t="s">
        <v>289</v>
      </c>
      <c r="E46" s="602" t="s">
        <v>226</v>
      </c>
      <c r="F46" s="602" t="s">
        <v>226</v>
      </c>
      <c r="G46" s="735">
        <v>91600</v>
      </c>
      <c r="H46" s="735">
        <v>91600</v>
      </c>
      <c r="I46" s="904">
        <v>0</v>
      </c>
      <c r="J46" s="77" t="s">
        <v>228</v>
      </c>
      <c r="K46" s="29" t="s">
        <v>227</v>
      </c>
      <c r="L46" s="29" t="s">
        <v>227</v>
      </c>
    </row>
    <row r="47" spans="1:47" x14ac:dyDescent="0.3">
      <c r="A47" s="605"/>
      <c r="B47" s="189"/>
      <c r="C47" s="78" t="s">
        <v>225</v>
      </c>
      <c r="D47" s="603"/>
      <c r="E47" s="605"/>
      <c r="F47" s="605"/>
      <c r="G47" s="889"/>
      <c r="H47" s="889"/>
      <c r="I47" s="951"/>
      <c r="J47" s="78" t="s">
        <v>229</v>
      </c>
      <c r="K47" s="30" t="s">
        <v>230</v>
      </c>
      <c r="L47" s="30" t="s">
        <v>230</v>
      </c>
    </row>
    <row r="48" spans="1:47" x14ac:dyDescent="0.3">
      <c r="A48" s="685"/>
      <c r="B48" s="184"/>
      <c r="C48" s="82" t="s">
        <v>231</v>
      </c>
      <c r="D48" s="604"/>
      <c r="E48" s="685"/>
      <c r="F48" s="685"/>
      <c r="G48" s="890"/>
      <c r="H48" s="890"/>
      <c r="I48" s="952"/>
      <c r="J48" s="82" t="s">
        <v>228</v>
      </c>
      <c r="K48" s="31" t="s">
        <v>232</v>
      </c>
      <c r="L48" s="31" t="s">
        <v>232</v>
      </c>
    </row>
    <row r="49" spans="1:12" ht="28.8" x14ac:dyDescent="0.3">
      <c r="A49" s="684" t="s">
        <v>45</v>
      </c>
      <c r="B49" s="134"/>
      <c r="C49" s="77" t="s">
        <v>233</v>
      </c>
      <c r="D49" s="602" t="s">
        <v>289</v>
      </c>
      <c r="E49" s="602" t="s">
        <v>239</v>
      </c>
      <c r="F49" s="602" t="s">
        <v>239</v>
      </c>
      <c r="G49" s="735">
        <v>157974</v>
      </c>
      <c r="H49" s="735">
        <v>157974</v>
      </c>
      <c r="I49" s="837">
        <v>0</v>
      </c>
      <c r="J49" s="77" t="s">
        <v>241</v>
      </c>
      <c r="K49" s="29" t="s">
        <v>240</v>
      </c>
      <c r="L49" s="29" t="s">
        <v>240</v>
      </c>
    </row>
    <row r="50" spans="1:12" ht="28.8" x14ac:dyDescent="0.3">
      <c r="A50" s="605"/>
      <c r="B50" s="189"/>
      <c r="C50" s="78" t="s">
        <v>234</v>
      </c>
      <c r="D50" s="603"/>
      <c r="E50" s="605"/>
      <c r="F50" s="605"/>
      <c r="G50" s="889"/>
      <c r="H50" s="889"/>
      <c r="I50" s="605"/>
      <c r="J50" s="78" t="s">
        <v>242</v>
      </c>
      <c r="K50" s="30" t="s">
        <v>243</v>
      </c>
      <c r="L50" s="30" t="s">
        <v>243</v>
      </c>
    </row>
    <row r="51" spans="1:12" x14ac:dyDescent="0.3">
      <c r="A51" s="605"/>
      <c r="B51" s="189"/>
      <c r="C51" s="78" t="s">
        <v>235</v>
      </c>
      <c r="D51" s="603"/>
      <c r="E51" s="605"/>
      <c r="F51" s="605"/>
      <c r="G51" s="889"/>
      <c r="H51" s="889"/>
      <c r="I51" s="605"/>
      <c r="J51" s="78" t="s">
        <v>244</v>
      </c>
      <c r="K51" s="30" t="s">
        <v>245</v>
      </c>
      <c r="L51" s="30" t="s">
        <v>245</v>
      </c>
    </row>
    <row r="52" spans="1:12" ht="28.8" x14ac:dyDescent="0.3">
      <c r="A52" s="605"/>
      <c r="B52" s="189"/>
      <c r="C52" s="78" t="s">
        <v>236</v>
      </c>
      <c r="D52" s="603"/>
      <c r="E52" s="605"/>
      <c r="F52" s="605"/>
      <c r="G52" s="889"/>
      <c r="H52" s="889"/>
      <c r="I52" s="605"/>
      <c r="J52" s="78" t="s">
        <v>246</v>
      </c>
      <c r="K52" s="30" t="s">
        <v>247</v>
      </c>
      <c r="L52" s="30" t="s">
        <v>247</v>
      </c>
    </row>
    <row r="53" spans="1:12" x14ac:dyDescent="0.3">
      <c r="A53" s="685"/>
      <c r="B53" s="184"/>
      <c r="C53" s="82" t="s">
        <v>237</v>
      </c>
      <c r="D53" s="604"/>
      <c r="E53" s="685"/>
      <c r="F53" s="685"/>
      <c r="G53" s="890"/>
      <c r="H53" s="890"/>
      <c r="I53" s="685"/>
      <c r="J53" s="82" t="s">
        <v>248</v>
      </c>
      <c r="K53" s="31" t="s">
        <v>249</v>
      </c>
      <c r="L53" s="31" t="s">
        <v>249</v>
      </c>
    </row>
    <row r="54" spans="1:12" x14ac:dyDescent="0.3">
      <c r="A54" s="684" t="s">
        <v>52</v>
      </c>
      <c r="B54" s="134"/>
      <c r="C54" s="77" t="s">
        <v>255</v>
      </c>
      <c r="D54" s="602" t="s">
        <v>289</v>
      </c>
      <c r="E54" s="684">
        <v>2018</v>
      </c>
      <c r="F54" s="684">
        <v>2018</v>
      </c>
      <c r="G54" s="735">
        <v>102863</v>
      </c>
      <c r="H54" s="735">
        <v>102863</v>
      </c>
      <c r="I54" s="837">
        <v>0</v>
      </c>
      <c r="J54" s="77" t="s">
        <v>256</v>
      </c>
      <c r="K54" s="29" t="s">
        <v>257</v>
      </c>
      <c r="L54" s="29" t="s">
        <v>257</v>
      </c>
    </row>
    <row r="55" spans="1:12" x14ac:dyDescent="0.3">
      <c r="A55" s="605"/>
      <c r="B55" s="189"/>
      <c r="C55" s="78" t="s">
        <v>251</v>
      </c>
      <c r="D55" s="603"/>
      <c r="E55" s="605"/>
      <c r="F55" s="605"/>
      <c r="G55" s="889"/>
      <c r="H55" s="889"/>
      <c r="I55" s="605"/>
      <c r="J55" s="78" t="s">
        <v>262</v>
      </c>
      <c r="K55" s="30" t="s">
        <v>258</v>
      </c>
      <c r="L55" s="30" t="s">
        <v>258</v>
      </c>
    </row>
    <row r="56" spans="1:12" x14ac:dyDescent="0.3">
      <c r="A56" s="605"/>
      <c r="B56" s="189"/>
      <c r="C56" s="78" t="s">
        <v>252</v>
      </c>
      <c r="D56" s="603"/>
      <c r="E56" s="605"/>
      <c r="F56" s="605"/>
      <c r="G56" s="889"/>
      <c r="H56" s="889"/>
      <c r="I56" s="605"/>
      <c r="J56" s="78" t="s">
        <v>263</v>
      </c>
      <c r="K56" s="30" t="s">
        <v>259</v>
      </c>
      <c r="L56" s="30" t="s">
        <v>259</v>
      </c>
    </row>
    <row r="57" spans="1:12" ht="28.8" x14ac:dyDescent="0.3">
      <c r="A57" s="605"/>
      <c r="B57" s="189"/>
      <c r="C57" s="78" t="s">
        <v>253</v>
      </c>
      <c r="D57" s="603"/>
      <c r="E57" s="605"/>
      <c r="F57" s="605"/>
      <c r="G57" s="889"/>
      <c r="H57" s="889"/>
      <c r="I57" s="605"/>
      <c r="J57" s="78" t="s">
        <v>264</v>
      </c>
      <c r="K57" s="30" t="s">
        <v>260</v>
      </c>
      <c r="L57" s="30" t="s">
        <v>260</v>
      </c>
    </row>
    <row r="58" spans="1:12" x14ac:dyDescent="0.3">
      <c r="A58" s="685"/>
      <c r="B58" s="184"/>
      <c r="C58" s="82" t="s">
        <v>254</v>
      </c>
      <c r="D58" s="604"/>
      <c r="E58" s="685"/>
      <c r="F58" s="685"/>
      <c r="G58" s="890"/>
      <c r="H58" s="890"/>
      <c r="I58" s="685"/>
      <c r="J58" s="82" t="s">
        <v>265</v>
      </c>
      <c r="K58" s="31" t="s">
        <v>261</v>
      </c>
      <c r="L58" s="31" t="s">
        <v>261</v>
      </c>
    </row>
    <row r="59" spans="1:12" ht="30" customHeight="1" x14ac:dyDescent="0.3">
      <c r="A59" s="684" t="s">
        <v>102</v>
      </c>
      <c r="B59" s="134"/>
      <c r="C59" s="77" t="s">
        <v>266</v>
      </c>
      <c r="D59" s="602" t="s">
        <v>289</v>
      </c>
      <c r="E59" s="684">
        <v>2019</v>
      </c>
      <c r="F59" s="684">
        <v>2019</v>
      </c>
      <c r="G59" s="735">
        <v>114195</v>
      </c>
      <c r="H59" s="735">
        <v>114195</v>
      </c>
      <c r="I59" s="837">
        <v>0</v>
      </c>
      <c r="J59" s="77" t="s">
        <v>271</v>
      </c>
      <c r="K59" s="29" t="s">
        <v>276</v>
      </c>
      <c r="L59" s="29" t="s">
        <v>276</v>
      </c>
    </row>
    <row r="60" spans="1:12" ht="45" customHeight="1" x14ac:dyDescent="0.3">
      <c r="A60" s="605"/>
      <c r="B60" s="189"/>
      <c r="C60" s="78" t="s">
        <v>267</v>
      </c>
      <c r="D60" s="603"/>
      <c r="E60" s="605"/>
      <c r="F60" s="605"/>
      <c r="G60" s="891"/>
      <c r="H60" s="891"/>
      <c r="I60" s="845"/>
      <c r="J60" s="78" t="s">
        <v>272</v>
      </c>
      <c r="K60" s="30" t="s">
        <v>277</v>
      </c>
      <c r="L60" s="30" t="s">
        <v>277</v>
      </c>
    </row>
    <row r="61" spans="1:12" ht="30" customHeight="1" x14ac:dyDescent="0.3">
      <c r="A61" s="605"/>
      <c r="B61" s="189"/>
      <c r="C61" s="78" t="s">
        <v>268</v>
      </c>
      <c r="D61" s="603"/>
      <c r="E61" s="605"/>
      <c r="F61" s="605"/>
      <c r="G61" s="891"/>
      <c r="H61" s="891"/>
      <c r="I61" s="845"/>
      <c r="J61" s="78" t="s">
        <v>273</v>
      </c>
      <c r="K61" s="30" t="s">
        <v>278</v>
      </c>
      <c r="L61" s="30" t="s">
        <v>278</v>
      </c>
    </row>
    <row r="62" spans="1:12" ht="30" customHeight="1" x14ac:dyDescent="0.3">
      <c r="A62" s="605"/>
      <c r="B62" s="189"/>
      <c r="C62" s="78" t="s">
        <v>269</v>
      </c>
      <c r="D62" s="603"/>
      <c r="E62" s="605"/>
      <c r="F62" s="605"/>
      <c r="G62" s="891"/>
      <c r="H62" s="891"/>
      <c r="I62" s="845"/>
      <c r="J62" s="78" t="s">
        <v>274</v>
      </c>
      <c r="K62" s="30" t="s">
        <v>279</v>
      </c>
      <c r="L62" s="30" t="s">
        <v>279</v>
      </c>
    </row>
    <row r="63" spans="1:12" ht="30" customHeight="1" x14ac:dyDescent="0.3">
      <c r="A63" s="685"/>
      <c r="B63" s="184"/>
      <c r="C63" s="82" t="s">
        <v>270</v>
      </c>
      <c r="D63" s="604"/>
      <c r="E63" s="685"/>
      <c r="F63" s="685"/>
      <c r="G63" s="892"/>
      <c r="H63" s="892"/>
      <c r="I63" s="846"/>
      <c r="J63" s="82" t="s">
        <v>275</v>
      </c>
      <c r="K63" s="31" t="s">
        <v>280</v>
      </c>
      <c r="L63" s="31" t="s">
        <v>280</v>
      </c>
    </row>
    <row r="64" spans="1:12" ht="30" customHeight="1" x14ac:dyDescent="0.3">
      <c r="A64" s="71" t="s">
        <v>169</v>
      </c>
      <c r="B64" s="137"/>
      <c r="C64" s="83" t="s">
        <v>412</v>
      </c>
      <c r="D64" s="73" t="s">
        <v>289</v>
      </c>
      <c r="E64" s="73">
        <v>2020</v>
      </c>
      <c r="F64" s="73">
        <v>2020</v>
      </c>
      <c r="G64" s="366">
        <v>77668.61</v>
      </c>
      <c r="H64" s="366">
        <v>77668.61</v>
      </c>
      <c r="I64" s="74" t="s">
        <v>413</v>
      </c>
      <c r="J64" s="83" t="s">
        <v>414</v>
      </c>
      <c r="K64" s="72" t="s">
        <v>415</v>
      </c>
      <c r="L64" s="72" t="s">
        <v>415</v>
      </c>
    </row>
    <row r="65" spans="1:105" ht="30" customHeight="1" x14ac:dyDescent="0.3">
      <c r="A65" s="71" t="s">
        <v>173</v>
      </c>
      <c r="B65" s="137"/>
      <c r="C65" s="83" t="s">
        <v>417</v>
      </c>
      <c r="D65" s="73" t="s">
        <v>289</v>
      </c>
      <c r="E65" s="73" t="s">
        <v>338</v>
      </c>
      <c r="F65" s="73" t="s">
        <v>338</v>
      </c>
      <c r="G65" s="366">
        <v>18820.03</v>
      </c>
      <c r="H65" s="366">
        <v>18820.03</v>
      </c>
      <c r="I65" s="74" t="s">
        <v>413</v>
      </c>
      <c r="J65" s="83" t="s">
        <v>416</v>
      </c>
      <c r="K65" s="72" t="s">
        <v>418</v>
      </c>
      <c r="L65" s="72" t="s">
        <v>418</v>
      </c>
    </row>
    <row r="66" spans="1:105" ht="35.25" customHeight="1" x14ac:dyDescent="0.3">
      <c r="A66" s="71" t="s">
        <v>175</v>
      </c>
      <c r="B66" s="137"/>
      <c r="C66" s="83" t="s">
        <v>428</v>
      </c>
      <c r="D66" s="73" t="s">
        <v>289</v>
      </c>
      <c r="E66" s="73" t="s">
        <v>338</v>
      </c>
      <c r="F66" s="73" t="s">
        <v>338</v>
      </c>
      <c r="G66" s="366">
        <v>34397.599999999999</v>
      </c>
      <c r="H66" s="366">
        <v>34397.599999999999</v>
      </c>
      <c r="I66" s="74" t="s">
        <v>413</v>
      </c>
      <c r="J66" s="83" t="s">
        <v>419</v>
      </c>
      <c r="K66" s="72" t="s">
        <v>427</v>
      </c>
      <c r="L66" s="167" t="s">
        <v>427</v>
      </c>
    </row>
    <row r="67" spans="1:105" ht="35.25" customHeight="1" x14ac:dyDescent="0.3">
      <c r="A67" s="71" t="s">
        <v>180</v>
      </c>
      <c r="B67" s="137"/>
      <c r="C67" s="83" t="s">
        <v>545</v>
      </c>
      <c r="D67" s="73" t="s">
        <v>289</v>
      </c>
      <c r="E67" s="73" t="s">
        <v>338</v>
      </c>
      <c r="F67" s="73" t="s">
        <v>338</v>
      </c>
      <c r="G67" s="366">
        <v>82680.47</v>
      </c>
      <c r="H67" s="366">
        <v>82680.47</v>
      </c>
      <c r="I67" s="74" t="s">
        <v>413</v>
      </c>
      <c r="J67" s="83" t="s">
        <v>419</v>
      </c>
      <c r="K67" s="72" t="s">
        <v>424</v>
      </c>
      <c r="L67" s="167" t="s">
        <v>424</v>
      </c>
    </row>
    <row r="68" spans="1:105" ht="35.25" customHeight="1" x14ac:dyDescent="0.3">
      <c r="A68" s="71" t="s">
        <v>188</v>
      </c>
      <c r="B68" s="137"/>
      <c r="C68" s="83" t="s">
        <v>420</v>
      </c>
      <c r="D68" s="73" t="s">
        <v>289</v>
      </c>
      <c r="E68" s="73" t="s">
        <v>239</v>
      </c>
      <c r="F68" s="73" t="s">
        <v>239</v>
      </c>
      <c r="G68" s="366">
        <v>74050.12</v>
      </c>
      <c r="H68" s="366">
        <v>74050.12</v>
      </c>
      <c r="I68" s="74" t="s">
        <v>413</v>
      </c>
      <c r="J68" s="83" t="s">
        <v>421</v>
      </c>
      <c r="K68" s="72" t="s">
        <v>426</v>
      </c>
      <c r="L68" s="72" t="s">
        <v>426</v>
      </c>
    </row>
    <row r="69" spans="1:105" ht="35.25" customHeight="1" x14ac:dyDescent="0.3">
      <c r="A69" s="71" t="s">
        <v>189</v>
      </c>
      <c r="B69" s="137"/>
      <c r="C69" s="83" t="s">
        <v>422</v>
      </c>
      <c r="D69" s="73" t="s">
        <v>289</v>
      </c>
      <c r="E69" s="73" t="s">
        <v>385</v>
      </c>
      <c r="F69" s="73" t="s">
        <v>385</v>
      </c>
      <c r="G69" s="366">
        <v>74987.8</v>
      </c>
      <c r="H69" s="366">
        <v>74987.8</v>
      </c>
      <c r="I69" s="74" t="s">
        <v>413</v>
      </c>
      <c r="J69" s="83" t="s">
        <v>421</v>
      </c>
      <c r="K69" s="72" t="s">
        <v>425</v>
      </c>
      <c r="L69" s="72" t="s">
        <v>425</v>
      </c>
    </row>
    <row r="70" spans="1:105" ht="35.25" customHeight="1" x14ac:dyDescent="0.3">
      <c r="A70" s="71" t="s">
        <v>296</v>
      </c>
      <c r="B70" s="137"/>
      <c r="C70" s="83" t="s">
        <v>423</v>
      </c>
      <c r="D70" s="73" t="s">
        <v>289</v>
      </c>
      <c r="E70" s="73" t="s">
        <v>338</v>
      </c>
      <c r="F70" s="73" t="s">
        <v>338</v>
      </c>
      <c r="G70" s="366">
        <v>7226.4</v>
      </c>
      <c r="H70" s="366">
        <v>7226.4</v>
      </c>
      <c r="I70" s="74" t="s">
        <v>413</v>
      </c>
      <c r="J70" s="83" t="s">
        <v>429</v>
      </c>
      <c r="K70" s="72" t="s">
        <v>63</v>
      </c>
      <c r="L70" s="72"/>
    </row>
    <row r="71" spans="1:105" s="207" customFormat="1" ht="22.5" customHeight="1" x14ac:dyDescent="0.3">
      <c r="A71" s="201" t="s">
        <v>201</v>
      </c>
      <c r="B71" s="202"/>
      <c r="C71" s="203" t="s">
        <v>799</v>
      </c>
      <c r="D71" s="201" t="s">
        <v>330</v>
      </c>
      <c r="E71" s="204" t="s">
        <v>699</v>
      </c>
      <c r="F71" s="204" t="s">
        <v>699</v>
      </c>
      <c r="G71" s="367">
        <v>195842.35</v>
      </c>
      <c r="H71" s="367">
        <f>G71-I71</f>
        <v>34830.140000000014</v>
      </c>
      <c r="I71" s="205">
        <v>161012.21</v>
      </c>
      <c r="J71" s="206" t="s">
        <v>700</v>
      </c>
      <c r="K71" s="204" t="s">
        <v>800</v>
      </c>
      <c r="L71" s="204" t="s">
        <v>800</v>
      </c>
      <c r="M71" s="196"/>
      <c r="N71" s="196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6"/>
      <c r="AK71" s="196"/>
      <c r="AL71" s="196"/>
      <c r="AM71" s="196"/>
      <c r="AN71" s="196"/>
      <c r="AO71" s="196"/>
      <c r="AP71" s="196"/>
      <c r="AQ71" s="196"/>
      <c r="AR71" s="196"/>
      <c r="AS71" s="196"/>
      <c r="AT71" s="196"/>
      <c r="AU71" s="196"/>
      <c r="AV71" s="196"/>
      <c r="AW71" s="196"/>
      <c r="AX71" s="196"/>
      <c r="AY71" s="196"/>
      <c r="AZ71" s="196"/>
      <c r="BA71" s="196"/>
      <c r="BB71" s="196"/>
      <c r="BC71" s="196"/>
      <c r="BD71" s="196"/>
      <c r="BE71" s="196"/>
      <c r="BF71" s="196"/>
      <c r="BG71" s="196"/>
      <c r="BH71" s="196"/>
      <c r="BI71" s="196"/>
      <c r="BJ71" s="196"/>
      <c r="BK71" s="196"/>
      <c r="BL71" s="196"/>
      <c r="BM71" s="196"/>
      <c r="BN71" s="196"/>
      <c r="BO71" s="196"/>
      <c r="BP71" s="196"/>
      <c r="BQ71" s="196"/>
      <c r="BR71" s="196"/>
      <c r="BS71" s="196"/>
      <c r="BT71" s="196"/>
      <c r="BU71" s="196"/>
      <c r="BV71" s="196"/>
      <c r="BW71" s="196"/>
      <c r="BX71" s="196"/>
      <c r="BY71" s="196"/>
      <c r="BZ71" s="196"/>
      <c r="CA71" s="196"/>
      <c r="CB71" s="196"/>
      <c r="CC71" s="196"/>
      <c r="CD71" s="196"/>
      <c r="CE71" s="196"/>
      <c r="CF71" s="196"/>
      <c r="CG71" s="196"/>
      <c r="CH71" s="196"/>
      <c r="CI71" s="196"/>
      <c r="CJ71" s="196"/>
      <c r="CK71" s="196"/>
      <c r="CL71" s="196"/>
      <c r="CM71" s="196"/>
      <c r="CN71" s="196"/>
      <c r="CO71" s="196"/>
      <c r="CP71" s="196"/>
      <c r="CQ71" s="196"/>
      <c r="CR71" s="196"/>
      <c r="CS71" s="196"/>
      <c r="CT71" s="196"/>
      <c r="CU71" s="196"/>
      <c r="CV71" s="196"/>
      <c r="CW71" s="196"/>
      <c r="CX71" s="196"/>
      <c r="CY71" s="196"/>
      <c r="CZ71" s="196"/>
      <c r="DA71" s="196"/>
    </row>
    <row r="72" spans="1:105" s="196" customFormat="1" ht="40.5" customHeight="1" x14ac:dyDescent="0.3">
      <c r="A72" s="182" t="s">
        <v>206</v>
      </c>
      <c r="B72" s="191"/>
      <c r="C72" s="192" t="s">
        <v>725</v>
      </c>
      <c r="D72" s="193" t="s">
        <v>289</v>
      </c>
      <c r="E72" s="193" t="s">
        <v>769</v>
      </c>
      <c r="F72" s="193" t="s">
        <v>770</v>
      </c>
      <c r="G72" s="368">
        <v>13376.81</v>
      </c>
      <c r="H72" s="368">
        <f>G72-I72</f>
        <v>668.84000000000015</v>
      </c>
      <c r="I72" s="194">
        <v>12707.97</v>
      </c>
      <c r="J72" s="195" t="s">
        <v>727</v>
      </c>
      <c r="K72" s="193" t="s">
        <v>728</v>
      </c>
      <c r="L72" s="193" t="s">
        <v>728</v>
      </c>
    </row>
    <row r="73" spans="1:105" ht="33" customHeight="1" x14ac:dyDescent="0.3">
      <c r="A73" s="22" t="s">
        <v>215</v>
      </c>
      <c r="B73" s="136"/>
      <c r="C73" s="85" t="s">
        <v>408</v>
      </c>
      <c r="D73" s="44" t="s">
        <v>334</v>
      </c>
      <c r="E73" s="44" t="s">
        <v>338</v>
      </c>
      <c r="F73" s="44" t="s">
        <v>338</v>
      </c>
      <c r="G73" s="365">
        <v>177420</v>
      </c>
      <c r="H73" s="365">
        <f>G73-I73</f>
        <v>2420</v>
      </c>
      <c r="I73" s="51">
        <v>175000</v>
      </c>
      <c r="J73" s="84" t="s">
        <v>335</v>
      </c>
      <c r="K73" s="44" t="s">
        <v>336</v>
      </c>
      <c r="L73" s="44" t="s">
        <v>337</v>
      </c>
    </row>
    <row r="74" spans="1:105" ht="28.8" x14ac:dyDescent="0.3">
      <c r="A74" s="22" t="s">
        <v>220</v>
      </c>
      <c r="B74" s="136"/>
      <c r="C74" s="85" t="s">
        <v>686</v>
      </c>
      <c r="D74" s="44" t="s">
        <v>774</v>
      </c>
      <c r="E74" s="44"/>
      <c r="F74" s="44"/>
      <c r="G74" s="365"/>
      <c r="H74" s="365"/>
      <c r="I74" s="51"/>
      <c r="J74" s="84" t="s">
        <v>685</v>
      </c>
      <c r="K74" s="44"/>
      <c r="L74" s="168" t="s">
        <v>684</v>
      </c>
    </row>
    <row r="75" spans="1:105" ht="28.8" x14ac:dyDescent="0.3">
      <c r="A75" s="22" t="s">
        <v>223</v>
      </c>
      <c r="B75" s="136"/>
      <c r="C75" s="85" t="s">
        <v>687</v>
      </c>
      <c r="D75" s="44" t="s">
        <v>774</v>
      </c>
      <c r="E75" s="44"/>
      <c r="F75" s="44"/>
      <c r="G75" s="365"/>
      <c r="H75" s="365"/>
      <c r="I75" s="51"/>
      <c r="J75" s="82" t="s">
        <v>419</v>
      </c>
      <c r="K75" s="44"/>
      <c r="L75" s="168" t="s">
        <v>688</v>
      </c>
    </row>
    <row r="76" spans="1:105" ht="28.8" x14ac:dyDescent="0.3">
      <c r="A76" s="22" t="s">
        <v>238</v>
      </c>
      <c r="B76" s="136"/>
      <c r="C76" s="85" t="s">
        <v>689</v>
      </c>
      <c r="D76" s="44" t="s">
        <v>774</v>
      </c>
      <c r="E76" s="44"/>
      <c r="F76" s="44"/>
      <c r="G76" s="365"/>
      <c r="H76" s="365"/>
      <c r="I76" s="51"/>
      <c r="J76" s="82" t="s">
        <v>419</v>
      </c>
      <c r="K76" s="44"/>
      <c r="L76" s="168" t="s">
        <v>690</v>
      </c>
    </row>
    <row r="77" spans="1:105" ht="28.8" x14ac:dyDescent="0.3">
      <c r="A77" s="22" t="s">
        <v>250</v>
      </c>
      <c r="B77" s="136"/>
      <c r="C77" s="85" t="s">
        <v>691</v>
      </c>
      <c r="D77" s="44" t="s">
        <v>774</v>
      </c>
      <c r="E77" s="44"/>
      <c r="F77" s="44"/>
      <c r="G77" s="365"/>
      <c r="H77" s="365"/>
      <c r="I77" s="51"/>
      <c r="J77" s="82" t="s">
        <v>419</v>
      </c>
      <c r="K77" s="44"/>
      <c r="L77" s="168" t="s">
        <v>692</v>
      </c>
    </row>
    <row r="78" spans="1:105" ht="55.2" x14ac:dyDescent="0.3">
      <c r="A78" s="22" t="s">
        <v>303</v>
      </c>
      <c r="B78" s="136"/>
      <c r="C78" s="85" t="s">
        <v>202</v>
      </c>
      <c r="D78" s="171">
        <v>36893</v>
      </c>
      <c r="E78" s="44" t="s">
        <v>203</v>
      </c>
      <c r="F78" s="44" t="s">
        <v>204</v>
      </c>
      <c r="G78" s="365">
        <v>57451.16</v>
      </c>
      <c r="H78" s="365">
        <f>G78-I78</f>
        <v>27506.170000000002</v>
      </c>
      <c r="I78" s="51">
        <v>29944.99</v>
      </c>
      <c r="J78" s="84" t="s">
        <v>205</v>
      </c>
      <c r="K78" s="44">
        <v>1</v>
      </c>
      <c r="L78" s="44">
        <v>1</v>
      </c>
    </row>
    <row r="79" spans="1:105" s="207" customFormat="1" ht="28.8" x14ac:dyDescent="0.3">
      <c r="A79" s="201" t="s">
        <v>304</v>
      </c>
      <c r="B79" s="202"/>
      <c r="C79" s="203" t="s">
        <v>779</v>
      </c>
      <c r="D79" s="204" t="s">
        <v>780</v>
      </c>
      <c r="E79" s="204" t="s">
        <v>707</v>
      </c>
      <c r="F79" s="204" t="s">
        <v>707</v>
      </c>
      <c r="G79" s="367">
        <v>41700</v>
      </c>
      <c r="H79" s="367">
        <f>G79-I79</f>
        <v>41700</v>
      </c>
      <c r="I79" s="205">
        <v>0</v>
      </c>
      <c r="J79" s="206" t="s">
        <v>781</v>
      </c>
      <c r="K79" s="204" t="s">
        <v>801</v>
      </c>
      <c r="L79" s="204" t="s">
        <v>801</v>
      </c>
      <c r="M79" s="196"/>
      <c r="N79" s="196"/>
      <c r="O79" s="196"/>
      <c r="P79" s="196"/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196"/>
      <c r="AF79" s="196"/>
      <c r="AG79" s="196"/>
      <c r="AH79" s="196"/>
      <c r="AI79" s="196"/>
      <c r="AJ79" s="196"/>
      <c r="AK79" s="196"/>
      <c r="AL79" s="196"/>
      <c r="AM79" s="196"/>
      <c r="AN79" s="196"/>
      <c r="AO79" s="196"/>
      <c r="AP79" s="196"/>
      <c r="AQ79" s="196"/>
      <c r="AR79" s="196"/>
      <c r="AS79" s="196"/>
      <c r="AT79" s="196"/>
      <c r="AU79" s="196"/>
      <c r="AV79" s="196"/>
      <c r="AW79" s="196"/>
      <c r="AX79" s="196"/>
      <c r="AY79" s="196"/>
      <c r="AZ79" s="196"/>
      <c r="BA79" s="196"/>
      <c r="BB79" s="196"/>
      <c r="BC79" s="196"/>
      <c r="BD79" s="196"/>
      <c r="BE79" s="196"/>
      <c r="BF79" s="196"/>
      <c r="BG79" s="196"/>
      <c r="BH79" s="196"/>
      <c r="BI79" s="196"/>
      <c r="BJ79" s="196"/>
      <c r="BK79" s="196"/>
      <c r="BL79" s="196"/>
      <c r="BM79" s="196"/>
      <c r="BN79" s="196"/>
      <c r="BO79" s="196"/>
      <c r="BP79" s="196"/>
      <c r="BQ79" s="196"/>
      <c r="BR79" s="196"/>
    </row>
    <row r="80" spans="1:105" s="219" customFormat="1" ht="28.8" x14ac:dyDescent="0.3">
      <c r="A80" s="220"/>
      <c r="B80" s="221"/>
      <c r="C80" s="222" t="s">
        <v>803</v>
      </c>
      <c r="D80" s="223"/>
      <c r="E80" s="224"/>
      <c r="F80" s="225"/>
      <c r="G80" s="369"/>
      <c r="H80" s="370"/>
      <c r="I80" s="223"/>
      <c r="J80" s="226"/>
      <c r="K80" s="223"/>
      <c r="L80" s="215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</row>
    <row r="81" spans="1:51" ht="28.8" x14ac:dyDescent="0.3">
      <c r="A81" s="8" t="s">
        <v>347</v>
      </c>
      <c r="B81" s="138"/>
      <c r="C81" s="85" t="s">
        <v>33</v>
      </c>
      <c r="D81" s="23" t="s">
        <v>291</v>
      </c>
      <c r="E81" s="23" t="s">
        <v>151</v>
      </c>
      <c r="F81" s="23" t="s">
        <v>152</v>
      </c>
      <c r="G81" s="371">
        <v>76700</v>
      </c>
      <c r="H81" s="372">
        <f>G81-I81</f>
        <v>21600</v>
      </c>
      <c r="I81" s="53">
        <v>55100</v>
      </c>
      <c r="J81" s="85" t="s">
        <v>81</v>
      </c>
      <c r="K81" s="8" t="s">
        <v>283</v>
      </c>
      <c r="L81" s="24" t="s">
        <v>283</v>
      </c>
    </row>
    <row r="82" spans="1:51" x14ac:dyDescent="0.3">
      <c r="A82" s="684" t="s">
        <v>348</v>
      </c>
      <c r="B82" s="134"/>
      <c r="C82" s="599" t="s">
        <v>177</v>
      </c>
      <c r="D82" s="602" t="s">
        <v>291</v>
      </c>
      <c r="E82" s="602" t="s">
        <v>178</v>
      </c>
      <c r="F82" s="602" t="s">
        <v>179</v>
      </c>
      <c r="G82" s="735">
        <v>707774.11</v>
      </c>
      <c r="H82" s="735">
        <f>G82-I82</f>
        <v>230178.32999999996</v>
      </c>
      <c r="I82" s="837">
        <v>477595.78</v>
      </c>
      <c r="J82" s="79" t="s">
        <v>282</v>
      </c>
      <c r="K82" s="20" t="s">
        <v>283</v>
      </c>
      <c r="L82" s="28" t="s">
        <v>283</v>
      </c>
    </row>
    <row r="83" spans="1:51" ht="28.8" x14ac:dyDescent="0.3">
      <c r="A83" s="605"/>
      <c r="B83" s="189"/>
      <c r="C83" s="600"/>
      <c r="D83" s="603"/>
      <c r="E83" s="605"/>
      <c r="F83" s="605"/>
      <c r="G83" s="889"/>
      <c r="H83" s="889"/>
      <c r="I83" s="838"/>
      <c r="J83" s="86" t="s">
        <v>281</v>
      </c>
      <c r="K83" s="54" t="s">
        <v>284</v>
      </c>
      <c r="L83" s="30" t="s">
        <v>284</v>
      </c>
    </row>
    <row r="84" spans="1:51" x14ac:dyDescent="0.3">
      <c r="A84" s="605"/>
      <c r="B84" s="189"/>
      <c r="C84" s="600"/>
      <c r="D84" s="603"/>
      <c r="E84" s="605"/>
      <c r="F84" s="605"/>
      <c r="G84" s="889"/>
      <c r="H84" s="889"/>
      <c r="I84" s="838"/>
      <c r="J84" s="86" t="s">
        <v>346</v>
      </c>
      <c r="K84" s="54">
        <v>1</v>
      </c>
      <c r="L84" s="30">
        <v>1</v>
      </c>
    </row>
    <row r="85" spans="1:51" x14ac:dyDescent="0.3">
      <c r="A85" s="686"/>
      <c r="B85" s="208"/>
      <c r="C85" s="601"/>
      <c r="D85" s="604"/>
      <c r="E85" s="606"/>
      <c r="F85" s="606"/>
      <c r="G85" s="821"/>
      <c r="H85" s="821"/>
      <c r="I85" s="839"/>
      <c r="J85" s="87" t="s">
        <v>285</v>
      </c>
      <c r="K85" s="40" t="s">
        <v>286</v>
      </c>
      <c r="L85" s="31" t="s">
        <v>286</v>
      </c>
    </row>
    <row r="86" spans="1:51" ht="28.8" x14ac:dyDescent="0.3">
      <c r="A86" s="684" t="s">
        <v>744</v>
      </c>
      <c r="B86" s="134"/>
      <c r="C86" s="737" t="s">
        <v>207</v>
      </c>
      <c r="D86" s="602" t="s">
        <v>291</v>
      </c>
      <c r="E86" s="602" t="s">
        <v>208</v>
      </c>
      <c r="F86" s="602" t="s">
        <v>193</v>
      </c>
      <c r="G86" s="735">
        <v>265861.19</v>
      </c>
      <c r="H86" s="822">
        <f>G86-I86</f>
        <v>53501.010000000009</v>
      </c>
      <c r="I86" s="837">
        <v>212360.18</v>
      </c>
      <c r="J86" s="77" t="s">
        <v>209</v>
      </c>
      <c r="K86" s="29" t="s">
        <v>213</v>
      </c>
      <c r="L86" s="29" t="s">
        <v>213</v>
      </c>
    </row>
    <row r="87" spans="1:51" x14ac:dyDescent="0.3">
      <c r="A87" s="947"/>
      <c r="B87" s="209"/>
      <c r="C87" s="726"/>
      <c r="D87" s="603"/>
      <c r="E87" s="819"/>
      <c r="F87" s="819"/>
      <c r="G87" s="820"/>
      <c r="H87" s="889"/>
      <c r="I87" s="838"/>
      <c r="J87" s="78" t="s">
        <v>210</v>
      </c>
      <c r="K87" s="30" t="s">
        <v>214</v>
      </c>
      <c r="L87" s="30" t="s">
        <v>214</v>
      </c>
    </row>
    <row r="88" spans="1:51" x14ac:dyDescent="0.3">
      <c r="A88" s="947"/>
      <c r="B88" s="209"/>
      <c r="C88" s="726"/>
      <c r="D88" s="603"/>
      <c r="E88" s="819"/>
      <c r="F88" s="819"/>
      <c r="G88" s="820"/>
      <c r="H88" s="889"/>
      <c r="I88" s="838"/>
      <c r="J88" s="78" t="s">
        <v>211</v>
      </c>
      <c r="K88" s="30" t="s">
        <v>213</v>
      </c>
      <c r="L88" s="30" t="s">
        <v>213</v>
      </c>
    </row>
    <row r="89" spans="1:51" x14ac:dyDescent="0.3">
      <c r="A89" s="686"/>
      <c r="B89" s="208"/>
      <c r="C89" s="727"/>
      <c r="D89" s="604"/>
      <c r="E89" s="606"/>
      <c r="F89" s="606"/>
      <c r="G89" s="821"/>
      <c r="H89" s="890"/>
      <c r="I89" s="839"/>
      <c r="J89" s="82" t="s">
        <v>212</v>
      </c>
      <c r="K89" s="31" t="s">
        <v>213</v>
      </c>
      <c r="L89" s="31" t="s">
        <v>213</v>
      </c>
    </row>
    <row r="90" spans="1:51" ht="28.8" x14ac:dyDescent="0.3">
      <c r="A90" s="584" t="s">
        <v>745</v>
      </c>
      <c r="B90" s="132"/>
      <c r="C90" s="737" t="s">
        <v>25</v>
      </c>
      <c r="D90" s="795" t="s">
        <v>290</v>
      </c>
      <c r="E90" s="795" t="s">
        <v>148</v>
      </c>
      <c r="F90" s="795" t="s">
        <v>149</v>
      </c>
      <c r="G90" s="794">
        <v>543145.64</v>
      </c>
      <c r="H90" s="794">
        <f>G90-I90</f>
        <v>38661.5</v>
      </c>
      <c r="I90" s="790">
        <v>504484.14</v>
      </c>
      <c r="J90" s="409" t="s">
        <v>74</v>
      </c>
      <c r="K90" s="20" t="s">
        <v>65</v>
      </c>
      <c r="L90" s="17">
        <v>5</v>
      </c>
    </row>
    <row r="91" spans="1:51" s="2" customFormat="1" ht="6.75" customHeight="1" x14ac:dyDescent="0.2">
      <c r="A91" s="715"/>
      <c r="B91" s="131"/>
      <c r="C91" s="725"/>
      <c r="D91" s="730"/>
      <c r="E91" s="730"/>
      <c r="F91" s="730"/>
      <c r="G91" s="722"/>
      <c r="H91" s="722"/>
      <c r="I91" s="791"/>
      <c r="J91" s="410"/>
      <c r="K91" s="18"/>
      <c r="L91" s="14"/>
    </row>
    <row r="92" spans="1:51" s="2" customFormat="1" ht="23.25" customHeight="1" x14ac:dyDescent="0.2">
      <c r="A92" s="585"/>
      <c r="B92" s="133"/>
      <c r="C92" s="812"/>
      <c r="D92" s="797"/>
      <c r="E92" s="797"/>
      <c r="F92" s="797"/>
      <c r="G92" s="796"/>
      <c r="H92" s="796"/>
      <c r="I92" s="792"/>
      <c r="J92" s="411" t="s">
        <v>75</v>
      </c>
      <c r="K92" s="21" t="s">
        <v>76</v>
      </c>
      <c r="L92" s="11">
        <v>2300.48</v>
      </c>
    </row>
    <row r="93" spans="1:51" s="2" customFormat="1" ht="42.75" customHeight="1" x14ac:dyDescent="0.2">
      <c r="A93" s="22" t="s">
        <v>746</v>
      </c>
      <c r="B93" s="136"/>
      <c r="C93" s="85" t="s">
        <v>216</v>
      </c>
      <c r="D93" s="44" t="s">
        <v>292</v>
      </c>
      <c r="E93" s="44" t="s">
        <v>208</v>
      </c>
      <c r="F93" s="44" t="s">
        <v>217</v>
      </c>
      <c r="G93" s="365">
        <v>43260.89</v>
      </c>
      <c r="H93" s="373">
        <f>G93-I93</f>
        <v>1999.8899999999994</v>
      </c>
      <c r="I93" s="51">
        <v>41261</v>
      </c>
      <c r="J93" s="85" t="s">
        <v>218</v>
      </c>
      <c r="K93" s="22" t="s">
        <v>219</v>
      </c>
      <c r="L93" s="22" t="s">
        <v>219</v>
      </c>
    </row>
    <row r="94" spans="1:51" s="227" customFormat="1" ht="54" customHeight="1" x14ac:dyDescent="0.2">
      <c r="A94" s="678" t="s">
        <v>747</v>
      </c>
      <c r="B94" s="680"/>
      <c r="C94" s="681" t="s">
        <v>716</v>
      </c>
      <c r="D94" s="683" t="s">
        <v>717</v>
      </c>
      <c r="E94" s="683" t="s">
        <v>726</v>
      </c>
      <c r="F94" s="683" t="s">
        <v>731</v>
      </c>
      <c r="G94" s="784">
        <v>32385.96</v>
      </c>
      <c r="H94" s="896">
        <v>14177.64</v>
      </c>
      <c r="I94" s="687">
        <v>18208.32</v>
      </c>
      <c r="J94" s="203" t="s">
        <v>718</v>
      </c>
      <c r="K94" s="201" t="s">
        <v>720</v>
      </c>
      <c r="L94" s="201" t="s">
        <v>720</v>
      </c>
      <c r="M94" s="228"/>
      <c r="N94" s="228"/>
      <c r="O94" s="228"/>
      <c r="P94" s="228"/>
      <c r="Q94" s="228"/>
      <c r="R94" s="228"/>
      <c r="S94" s="228"/>
      <c r="T94" s="228"/>
      <c r="U94" s="228"/>
      <c r="V94" s="228"/>
      <c r="W94" s="228"/>
      <c r="X94" s="228"/>
      <c r="Y94" s="228"/>
      <c r="Z94" s="228"/>
      <c r="AA94" s="228"/>
      <c r="AB94" s="228"/>
      <c r="AC94" s="228"/>
      <c r="AD94" s="228"/>
      <c r="AE94" s="228"/>
      <c r="AF94" s="228"/>
      <c r="AG94" s="228"/>
      <c r="AH94" s="228"/>
      <c r="AI94" s="228"/>
      <c r="AJ94" s="228"/>
      <c r="AK94" s="228"/>
      <c r="AL94" s="228"/>
      <c r="AM94" s="228"/>
      <c r="AN94" s="228"/>
      <c r="AO94" s="228"/>
      <c r="AP94" s="228"/>
      <c r="AQ94" s="228"/>
      <c r="AR94" s="228"/>
      <c r="AS94" s="228"/>
      <c r="AT94" s="228"/>
      <c r="AU94" s="228"/>
      <c r="AV94" s="228"/>
      <c r="AW94" s="228"/>
      <c r="AX94" s="228"/>
      <c r="AY94" s="228"/>
    </row>
    <row r="95" spans="1:51" s="227" customFormat="1" ht="57.6" x14ac:dyDescent="0.2">
      <c r="A95" s="679"/>
      <c r="B95" s="679"/>
      <c r="C95" s="682"/>
      <c r="D95" s="679"/>
      <c r="E95" s="679"/>
      <c r="F95" s="679"/>
      <c r="G95" s="785"/>
      <c r="H95" s="785"/>
      <c r="I95" s="679"/>
      <c r="J95" s="203" t="s">
        <v>719</v>
      </c>
      <c r="K95" s="201" t="s">
        <v>720</v>
      </c>
      <c r="L95" s="201" t="s">
        <v>720</v>
      </c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8"/>
      <c r="AH95" s="228"/>
      <c r="AI95" s="228"/>
      <c r="AJ95" s="228"/>
      <c r="AK95" s="228"/>
      <c r="AL95" s="228"/>
      <c r="AM95" s="228"/>
      <c r="AN95" s="228"/>
      <c r="AO95" s="228"/>
      <c r="AP95" s="228"/>
      <c r="AQ95" s="228"/>
      <c r="AR95" s="228"/>
      <c r="AS95" s="228"/>
      <c r="AT95" s="228"/>
      <c r="AU95" s="228"/>
      <c r="AV95" s="228"/>
      <c r="AW95" s="228"/>
      <c r="AX95" s="228"/>
      <c r="AY95" s="228"/>
    </row>
    <row r="96" spans="1:51" s="227" customFormat="1" ht="57.75" customHeight="1" x14ac:dyDescent="0.2">
      <c r="A96" s="678" t="s">
        <v>748</v>
      </c>
      <c r="B96" s="680"/>
      <c r="C96" s="681" t="s">
        <v>721</v>
      </c>
      <c r="D96" s="683" t="s">
        <v>717</v>
      </c>
      <c r="E96" s="683" t="s">
        <v>726</v>
      </c>
      <c r="F96" s="683" t="s">
        <v>731</v>
      </c>
      <c r="G96" s="784">
        <v>24277.42</v>
      </c>
      <c r="H96" s="896">
        <v>6961.54</v>
      </c>
      <c r="I96" s="687">
        <v>17315.88</v>
      </c>
      <c r="J96" s="203" t="s">
        <v>718</v>
      </c>
      <c r="K96" s="201" t="s">
        <v>720</v>
      </c>
      <c r="L96" s="201" t="s">
        <v>720</v>
      </c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28"/>
      <c r="AH96" s="228"/>
      <c r="AI96" s="228"/>
      <c r="AJ96" s="228"/>
      <c r="AK96" s="228"/>
      <c r="AL96" s="228"/>
      <c r="AM96" s="228"/>
      <c r="AN96" s="228"/>
      <c r="AO96" s="228"/>
      <c r="AP96" s="228"/>
      <c r="AQ96" s="228"/>
      <c r="AR96" s="228"/>
      <c r="AS96" s="228"/>
      <c r="AT96" s="228"/>
      <c r="AU96" s="228"/>
      <c r="AV96" s="228"/>
      <c r="AW96" s="228"/>
      <c r="AX96" s="228"/>
      <c r="AY96" s="228"/>
    </row>
    <row r="97" spans="1:51" s="227" customFormat="1" ht="78.75" customHeight="1" x14ac:dyDescent="0.2">
      <c r="A97" s="679"/>
      <c r="B97" s="679"/>
      <c r="C97" s="682"/>
      <c r="D97" s="679"/>
      <c r="E97" s="679"/>
      <c r="F97" s="679"/>
      <c r="G97" s="785"/>
      <c r="H97" s="785"/>
      <c r="I97" s="679"/>
      <c r="J97" s="203" t="s">
        <v>722</v>
      </c>
      <c r="K97" s="201" t="s">
        <v>720</v>
      </c>
      <c r="L97" s="201" t="s">
        <v>720</v>
      </c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8"/>
      <c r="AB97" s="228"/>
      <c r="AC97" s="228"/>
      <c r="AD97" s="228"/>
      <c r="AE97" s="228"/>
      <c r="AF97" s="228"/>
      <c r="AG97" s="228"/>
      <c r="AH97" s="228"/>
      <c r="AI97" s="228"/>
      <c r="AJ97" s="228"/>
      <c r="AK97" s="228"/>
      <c r="AL97" s="228"/>
      <c r="AM97" s="228"/>
      <c r="AN97" s="228"/>
      <c r="AO97" s="228"/>
      <c r="AP97" s="228"/>
      <c r="AQ97" s="228"/>
      <c r="AR97" s="228"/>
      <c r="AS97" s="228"/>
      <c r="AT97" s="228"/>
      <c r="AU97" s="228"/>
      <c r="AV97" s="228"/>
      <c r="AW97" s="228"/>
      <c r="AX97" s="228"/>
      <c r="AY97" s="228"/>
    </row>
    <row r="98" spans="1:51" s="227" customFormat="1" ht="34.5" customHeight="1" x14ac:dyDescent="0.2">
      <c r="A98" s="201" t="s">
        <v>749</v>
      </c>
      <c r="B98" s="202"/>
      <c r="C98" s="203" t="s">
        <v>723</v>
      </c>
      <c r="D98" s="204" t="s">
        <v>717</v>
      </c>
      <c r="E98" s="204" t="s">
        <v>726</v>
      </c>
      <c r="F98" s="204" t="s">
        <v>771</v>
      </c>
      <c r="G98" s="367">
        <v>14074.8</v>
      </c>
      <c r="H98" s="374">
        <v>703.74</v>
      </c>
      <c r="I98" s="205">
        <v>13371.01</v>
      </c>
      <c r="J98" s="203" t="s">
        <v>724</v>
      </c>
      <c r="K98" s="201" t="s">
        <v>720</v>
      </c>
      <c r="L98" s="201" t="s">
        <v>720</v>
      </c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228"/>
      <c r="AF98" s="228"/>
      <c r="AG98" s="228"/>
      <c r="AH98" s="228"/>
      <c r="AI98" s="228"/>
      <c r="AJ98" s="228"/>
      <c r="AK98" s="228"/>
      <c r="AL98" s="228"/>
      <c r="AM98" s="228"/>
      <c r="AN98" s="228"/>
      <c r="AO98" s="228"/>
      <c r="AP98" s="228"/>
      <c r="AQ98" s="228"/>
      <c r="AR98" s="228"/>
      <c r="AS98" s="228"/>
      <c r="AT98" s="228"/>
      <c r="AU98" s="228"/>
      <c r="AV98" s="228"/>
      <c r="AW98" s="228"/>
      <c r="AX98" s="228"/>
      <c r="AY98" s="228"/>
    </row>
    <row r="99" spans="1:51" s="2" customFormat="1" x14ac:dyDescent="0.2">
      <c r="A99" s="220"/>
      <c r="B99" s="221"/>
      <c r="C99" s="222" t="s">
        <v>804</v>
      </c>
      <c r="D99" s="223"/>
      <c r="E99" s="224"/>
      <c r="F99" s="225"/>
      <c r="G99" s="369"/>
      <c r="H99" s="370"/>
      <c r="I99" s="223"/>
      <c r="J99" s="226"/>
      <c r="K99" s="223"/>
      <c r="L99" s="223"/>
    </row>
    <row r="100" spans="1:51" s="2" customFormat="1" x14ac:dyDescent="0.2">
      <c r="A100" s="584" t="s">
        <v>750</v>
      </c>
      <c r="B100" s="132"/>
      <c r="C100" s="826" t="s">
        <v>24</v>
      </c>
      <c r="D100" s="162" t="s">
        <v>293</v>
      </c>
      <c r="E100" s="795" t="s">
        <v>146</v>
      </c>
      <c r="F100" s="795" t="s">
        <v>147</v>
      </c>
      <c r="G100" s="794">
        <v>625783.62</v>
      </c>
      <c r="H100" s="794">
        <f>G100-I100</f>
        <v>23863.619999999995</v>
      </c>
      <c r="I100" s="794">
        <v>601920</v>
      </c>
      <c r="J100" s="77" t="s">
        <v>70</v>
      </c>
      <c r="K100" s="28" t="s">
        <v>72</v>
      </c>
      <c r="L100" s="17">
        <v>1</v>
      </c>
    </row>
    <row r="101" spans="1:51" s="2" customFormat="1" ht="7.5" customHeight="1" x14ac:dyDescent="0.2">
      <c r="A101" s="715"/>
      <c r="B101" s="131"/>
      <c r="C101" s="827"/>
      <c r="D101" s="164" t="s">
        <v>294</v>
      </c>
      <c r="E101" s="730"/>
      <c r="F101" s="730"/>
      <c r="G101" s="722"/>
      <c r="H101" s="722"/>
      <c r="I101" s="722"/>
      <c r="J101" s="86"/>
      <c r="K101" s="15"/>
      <c r="L101" s="16"/>
    </row>
    <row r="102" spans="1:51" s="2" customFormat="1" x14ac:dyDescent="0.2">
      <c r="A102" s="585"/>
      <c r="B102" s="133"/>
      <c r="C102" s="828"/>
      <c r="D102" s="163"/>
      <c r="E102" s="797"/>
      <c r="F102" s="797"/>
      <c r="G102" s="796"/>
      <c r="H102" s="796"/>
      <c r="I102" s="796"/>
      <c r="J102" s="86" t="s">
        <v>71</v>
      </c>
      <c r="K102" s="10" t="s">
        <v>73</v>
      </c>
      <c r="L102" s="19">
        <v>35</v>
      </c>
    </row>
    <row r="103" spans="1:51" s="2" customFormat="1" x14ac:dyDescent="0.3">
      <c r="A103" s="684" t="s">
        <v>751</v>
      </c>
      <c r="B103" s="134"/>
      <c r="C103" s="737" t="s">
        <v>128</v>
      </c>
      <c r="D103" s="602" t="s">
        <v>295</v>
      </c>
      <c r="E103" s="602" t="s">
        <v>164</v>
      </c>
      <c r="F103" s="602" t="s">
        <v>165</v>
      </c>
      <c r="G103" s="735">
        <v>186864.73</v>
      </c>
      <c r="H103" s="822">
        <f>G103-I103</f>
        <v>91864.73000000001</v>
      </c>
      <c r="I103" s="904">
        <v>95000</v>
      </c>
      <c r="J103" s="79" t="s">
        <v>129</v>
      </c>
      <c r="K103" s="28" t="s">
        <v>130</v>
      </c>
      <c r="L103" s="28" t="s">
        <v>130</v>
      </c>
    </row>
    <row r="104" spans="1:51" s="2" customFormat="1" x14ac:dyDescent="0.3">
      <c r="A104" s="685"/>
      <c r="B104" s="184"/>
      <c r="C104" s="727"/>
      <c r="D104" s="604"/>
      <c r="E104" s="606"/>
      <c r="F104" s="606"/>
      <c r="G104" s="821"/>
      <c r="H104" s="821"/>
      <c r="I104" s="906"/>
      <c r="J104" s="89" t="s">
        <v>131</v>
      </c>
      <c r="K104" s="10" t="s">
        <v>132</v>
      </c>
      <c r="L104" s="10" t="s">
        <v>132</v>
      </c>
    </row>
    <row r="105" spans="1:51" s="2" customFormat="1" ht="28.8" x14ac:dyDescent="0.2">
      <c r="A105" s="40" t="s">
        <v>752</v>
      </c>
      <c r="B105" s="139"/>
      <c r="C105" s="87" t="s">
        <v>133</v>
      </c>
      <c r="D105" s="43" t="s">
        <v>293</v>
      </c>
      <c r="E105" s="43" t="s">
        <v>167</v>
      </c>
      <c r="F105" s="43" t="s">
        <v>166</v>
      </c>
      <c r="G105" s="375">
        <v>1049425.1299999999</v>
      </c>
      <c r="H105" s="375">
        <v>425010</v>
      </c>
      <c r="I105" s="41">
        <v>631395.13</v>
      </c>
      <c r="J105" s="85" t="s">
        <v>134</v>
      </c>
      <c r="K105" s="8">
        <v>21</v>
      </c>
      <c r="L105" s="8">
        <v>21</v>
      </c>
    </row>
    <row r="106" spans="1:51" s="2" customFormat="1" ht="33.75" customHeight="1" x14ac:dyDescent="0.2">
      <c r="A106" s="29" t="s">
        <v>753</v>
      </c>
      <c r="B106" s="134"/>
      <c r="C106" s="77" t="s">
        <v>170</v>
      </c>
      <c r="D106" s="45" t="s">
        <v>295</v>
      </c>
      <c r="E106" s="45" t="s">
        <v>171</v>
      </c>
      <c r="F106" s="45" t="s">
        <v>172</v>
      </c>
      <c r="G106" s="376">
        <v>1176497.42</v>
      </c>
      <c r="H106" s="376">
        <f>G106-I106</f>
        <v>1026497.4199999999</v>
      </c>
      <c r="I106" s="46">
        <v>150000</v>
      </c>
      <c r="J106" s="77" t="s">
        <v>349</v>
      </c>
      <c r="K106" s="28">
        <v>1</v>
      </c>
      <c r="L106" s="28">
        <v>1</v>
      </c>
    </row>
    <row r="107" spans="1:51" s="2" customFormat="1" ht="27.75" customHeight="1" x14ac:dyDescent="0.2">
      <c r="A107" s="23" t="s">
        <v>754</v>
      </c>
      <c r="B107" s="140"/>
      <c r="C107" s="90" t="s">
        <v>190</v>
      </c>
      <c r="D107" s="23" t="s">
        <v>297</v>
      </c>
      <c r="E107" s="23" t="s">
        <v>192</v>
      </c>
      <c r="F107" s="23" t="s">
        <v>193</v>
      </c>
      <c r="G107" s="365">
        <v>28687.26</v>
      </c>
      <c r="H107" s="377">
        <v>0</v>
      </c>
      <c r="I107" s="51">
        <v>28687.26</v>
      </c>
      <c r="J107" s="90" t="s">
        <v>191</v>
      </c>
      <c r="K107" s="23">
        <v>1</v>
      </c>
      <c r="L107" s="23">
        <v>1</v>
      </c>
    </row>
    <row r="108" spans="1:51" s="2" customFormat="1" ht="19.5" customHeight="1" x14ac:dyDescent="0.2">
      <c r="A108" s="684" t="s">
        <v>755</v>
      </c>
      <c r="B108" s="134"/>
      <c r="C108" s="737" t="s">
        <v>194</v>
      </c>
      <c r="D108" s="602" t="s">
        <v>298</v>
      </c>
      <c r="E108" s="602" t="s">
        <v>192</v>
      </c>
      <c r="F108" s="602" t="s">
        <v>183</v>
      </c>
      <c r="G108" s="735">
        <v>93967.5</v>
      </c>
      <c r="H108" s="735">
        <f>G108-I108</f>
        <v>68967.5</v>
      </c>
      <c r="I108" s="837">
        <v>25000</v>
      </c>
      <c r="J108" s="77" t="s">
        <v>195</v>
      </c>
      <c r="K108" s="35" t="s">
        <v>198</v>
      </c>
      <c r="L108" s="35" t="s">
        <v>198</v>
      </c>
    </row>
    <row r="109" spans="1:51" s="2" customFormat="1" ht="16.5" customHeight="1" x14ac:dyDescent="0.2">
      <c r="A109" s="605"/>
      <c r="B109" s="189"/>
      <c r="C109" s="726"/>
      <c r="D109" s="603"/>
      <c r="E109" s="819"/>
      <c r="F109" s="819"/>
      <c r="G109" s="820"/>
      <c r="H109" s="820"/>
      <c r="I109" s="819"/>
      <c r="J109" s="78" t="s">
        <v>196</v>
      </c>
      <c r="K109" s="52" t="s">
        <v>200</v>
      </c>
      <c r="L109" s="30" t="s">
        <v>200</v>
      </c>
    </row>
    <row r="110" spans="1:51" s="2" customFormat="1" x14ac:dyDescent="0.2">
      <c r="A110" s="605"/>
      <c r="B110" s="189"/>
      <c r="C110" s="726"/>
      <c r="D110" s="603"/>
      <c r="E110" s="819"/>
      <c r="F110" s="819"/>
      <c r="G110" s="820"/>
      <c r="H110" s="820"/>
      <c r="I110" s="819"/>
      <c r="J110" s="78" t="s">
        <v>197</v>
      </c>
      <c r="K110" s="30">
        <v>1</v>
      </c>
      <c r="L110" s="30">
        <v>1</v>
      </c>
    </row>
    <row r="111" spans="1:51" s="2" customFormat="1" ht="20.25" customHeight="1" x14ac:dyDescent="0.2">
      <c r="A111" s="685"/>
      <c r="B111" s="184"/>
      <c r="C111" s="727"/>
      <c r="D111" s="604"/>
      <c r="E111" s="606"/>
      <c r="F111" s="606"/>
      <c r="G111" s="821"/>
      <c r="H111" s="821"/>
      <c r="I111" s="606"/>
      <c r="J111" s="82" t="s">
        <v>199</v>
      </c>
      <c r="K111" s="31">
        <v>1</v>
      </c>
      <c r="L111" s="31">
        <v>1</v>
      </c>
    </row>
    <row r="112" spans="1:51" s="2" customFormat="1" ht="43.2" x14ac:dyDescent="0.2">
      <c r="A112" s="229" t="s">
        <v>756</v>
      </c>
      <c r="B112" s="230"/>
      <c r="C112" s="231" t="s">
        <v>404</v>
      </c>
      <c r="D112" s="232" t="s">
        <v>298</v>
      </c>
      <c r="E112" s="229">
        <v>2018</v>
      </c>
      <c r="F112" s="232" t="s">
        <v>405</v>
      </c>
      <c r="G112" s="378">
        <v>25000</v>
      </c>
      <c r="H112" s="378">
        <f>G112-I112</f>
        <v>13000</v>
      </c>
      <c r="I112" s="378">
        <v>12000</v>
      </c>
      <c r="J112" s="233" t="s">
        <v>406</v>
      </c>
      <c r="K112" s="234" t="s">
        <v>407</v>
      </c>
      <c r="L112" s="234" t="s">
        <v>407</v>
      </c>
    </row>
    <row r="113" spans="1:54" s="212" customFormat="1" ht="49.5" customHeight="1" x14ac:dyDescent="0.2">
      <c r="A113" s="197" t="s">
        <v>757</v>
      </c>
      <c r="B113" s="198"/>
      <c r="C113" s="199" t="s">
        <v>775</v>
      </c>
      <c r="D113" s="200" t="s">
        <v>776</v>
      </c>
      <c r="E113" s="200" t="s">
        <v>707</v>
      </c>
      <c r="F113" s="200" t="s">
        <v>707</v>
      </c>
      <c r="G113" s="379">
        <v>110220</v>
      </c>
      <c r="H113" s="379">
        <f>G113-I113</f>
        <v>110220</v>
      </c>
      <c r="I113" s="210">
        <v>0</v>
      </c>
      <c r="J113" s="199" t="s">
        <v>778</v>
      </c>
      <c r="K113" s="211" t="s">
        <v>802</v>
      </c>
      <c r="L113" s="211" t="s">
        <v>802</v>
      </c>
      <c r="M113" s="228"/>
      <c r="N113" s="228"/>
      <c r="O113" s="228"/>
      <c r="P113" s="228"/>
      <c r="Q113" s="228"/>
      <c r="R113" s="228"/>
      <c r="S113" s="228"/>
      <c r="T113" s="228"/>
      <c r="U113" s="228"/>
      <c r="V113" s="228"/>
      <c r="W113" s="228"/>
      <c r="X113" s="228"/>
      <c r="Y113" s="228"/>
      <c r="Z113" s="228"/>
      <c r="AA113" s="228"/>
      <c r="AB113" s="228"/>
      <c r="AC113" s="228"/>
      <c r="AD113" s="228"/>
      <c r="AE113" s="228"/>
      <c r="AF113" s="228"/>
      <c r="AG113" s="228"/>
      <c r="AH113" s="228"/>
      <c r="AI113" s="228"/>
      <c r="AJ113" s="228"/>
      <c r="AK113" s="228"/>
      <c r="AL113" s="228"/>
      <c r="AM113" s="228"/>
      <c r="AN113" s="228"/>
      <c r="AO113" s="228"/>
      <c r="AP113" s="228"/>
      <c r="AQ113" s="228"/>
      <c r="AR113" s="228"/>
      <c r="AS113" s="228"/>
      <c r="AT113" s="228"/>
      <c r="AU113" s="228"/>
      <c r="AV113" s="228"/>
      <c r="AW113" s="228"/>
      <c r="AX113" s="228"/>
      <c r="AY113" s="228"/>
      <c r="AZ113" s="228"/>
      <c r="BA113" s="228"/>
      <c r="BB113" s="228"/>
    </row>
    <row r="114" spans="1:54" s="2" customFormat="1" ht="28.8" x14ac:dyDescent="0.2">
      <c r="A114" s="229" t="s">
        <v>758</v>
      </c>
      <c r="B114" s="230"/>
      <c r="C114" s="231" t="s">
        <v>409</v>
      </c>
      <c r="D114" s="232" t="s">
        <v>681</v>
      </c>
      <c r="E114" s="229">
        <v>2021</v>
      </c>
      <c r="F114" s="232" t="s">
        <v>410</v>
      </c>
      <c r="G114" s="378">
        <v>15340</v>
      </c>
      <c r="H114" s="378">
        <v>15340</v>
      </c>
      <c r="I114" s="378">
        <v>0</v>
      </c>
      <c r="J114" s="233" t="s">
        <v>411</v>
      </c>
      <c r="K114" s="234">
        <v>1</v>
      </c>
      <c r="L114" s="234">
        <v>1</v>
      </c>
    </row>
    <row r="115" spans="1:54" s="212" customFormat="1" ht="35.25" customHeight="1" x14ac:dyDescent="0.2">
      <c r="A115" s="197" t="s">
        <v>759</v>
      </c>
      <c r="B115" s="198"/>
      <c r="C115" s="199" t="s">
        <v>701</v>
      </c>
      <c r="D115" s="200" t="s">
        <v>702</v>
      </c>
      <c r="E115" s="200" t="s">
        <v>380</v>
      </c>
      <c r="F115" s="200" t="s">
        <v>703</v>
      </c>
      <c r="G115" s="379">
        <v>277256.28999999998</v>
      </c>
      <c r="H115" s="379">
        <f>G115-I115</f>
        <v>260047.38999999998</v>
      </c>
      <c r="I115" s="583">
        <v>17208.900000000001</v>
      </c>
      <c r="J115" s="199" t="s">
        <v>704</v>
      </c>
      <c r="K115" s="211">
        <v>1</v>
      </c>
      <c r="L115" s="211">
        <v>1</v>
      </c>
      <c r="M115" s="228"/>
      <c r="N115" s="228"/>
      <c r="O115" s="228"/>
      <c r="P115" s="228"/>
      <c r="Q115" s="228"/>
      <c r="R115" s="228"/>
      <c r="S115" s="228"/>
      <c r="T115" s="228"/>
      <c r="U115" s="228"/>
      <c r="V115" s="228"/>
      <c r="W115" s="228"/>
      <c r="X115" s="228"/>
      <c r="Y115" s="228"/>
      <c r="Z115" s="228"/>
      <c r="AA115" s="228"/>
      <c r="AB115" s="228"/>
      <c r="AC115" s="228"/>
      <c r="AD115" s="228"/>
      <c r="AE115" s="228"/>
      <c r="AF115" s="228"/>
      <c r="AG115" s="228"/>
      <c r="AH115" s="228"/>
      <c r="AI115" s="228"/>
      <c r="AJ115" s="228"/>
      <c r="AK115" s="228"/>
      <c r="AL115" s="228"/>
      <c r="AM115" s="228"/>
      <c r="AN115" s="228"/>
      <c r="AO115" s="228"/>
      <c r="AP115" s="228"/>
      <c r="AQ115" s="228"/>
      <c r="AR115" s="228"/>
      <c r="AS115" s="228"/>
      <c r="AT115" s="228"/>
      <c r="AU115" s="228"/>
      <c r="AV115" s="228"/>
      <c r="AW115" s="228"/>
      <c r="AX115" s="228"/>
      <c r="AY115" s="228"/>
    </row>
    <row r="116" spans="1:54" s="2" customFormat="1" ht="30" customHeight="1" x14ac:dyDescent="0.2">
      <c r="A116" s="220"/>
      <c r="B116" s="221"/>
      <c r="C116" s="222" t="s">
        <v>805</v>
      </c>
      <c r="D116" s="223"/>
      <c r="E116" s="224"/>
      <c r="F116" s="225"/>
      <c r="G116" s="380"/>
      <c r="H116" s="381"/>
      <c r="I116" s="223"/>
      <c r="J116" s="226"/>
      <c r="K116" s="223"/>
      <c r="L116" s="223"/>
    </row>
    <row r="117" spans="1:54" s="2" customFormat="1" x14ac:dyDescent="0.3">
      <c r="A117" s="684" t="s">
        <v>760</v>
      </c>
      <c r="B117" s="134"/>
      <c r="C117" s="737" t="s">
        <v>124</v>
      </c>
      <c r="D117" s="602" t="s">
        <v>299</v>
      </c>
      <c r="E117" s="602" t="s">
        <v>163</v>
      </c>
      <c r="F117" s="602" t="s">
        <v>162</v>
      </c>
      <c r="G117" s="735">
        <v>11027</v>
      </c>
      <c r="H117" s="822">
        <f>G117-I117</f>
        <v>1103</v>
      </c>
      <c r="I117" s="904">
        <v>9924</v>
      </c>
      <c r="J117" s="79" t="s">
        <v>125</v>
      </c>
      <c r="K117" s="20">
        <v>4</v>
      </c>
      <c r="L117" s="28">
        <v>4</v>
      </c>
    </row>
    <row r="118" spans="1:54" s="2" customFormat="1" x14ac:dyDescent="0.3">
      <c r="A118" s="605"/>
      <c r="B118" s="189"/>
      <c r="C118" s="726"/>
      <c r="D118" s="603"/>
      <c r="E118" s="605"/>
      <c r="F118" s="605"/>
      <c r="G118" s="820"/>
      <c r="H118" s="820"/>
      <c r="I118" s="946"/>
      <c r="J118" s="80" t="s">
        <v>126</v>
      </c>
      <c r="K118" s="18">
        <v>2</v>
      </c>
      <c r="L118" s="15">
        <v>2</v>
      </c>
    </row>
    <row r="119" spans="1:54" s="2" customFormat="1" ht="41.25" customHeight="1" x14ac:dyDescent="0.3">
      <c r="A119" s="685"/>
      <c r="B119" s="184"/>
      <c r="C119" s="727"/>
      <c r="D119" s="604"/>
      <c r="E119" s="685"/>
      <c r="F119" s="685"/>
      <c r="G119" s="821"/>
      <c r="H119" s="821"/>
      <c r="I119" s="906"/>
      <c r="J119" s="80" t="s">
        <v>127</v>
      </c>
      <c r="K119" s="18">
        <v>2</v>
      </c>
      <c r="L119" s="15">
        <v>2</v>
      </c>
    </row>
    <row r="120" spans="1:54" s="2" customFormat="1" ht="28.8" x14ac:dyDescent="0.3">
      <c r="A120" s="584" t="s">
        <v>761</v>
      </c>
      <c r="B120" s="132"/>
      <c r="C120" s="737" t="s">
        <v>141</v>
      </c>
      <c r="D120" s="795" t="s">
        <v>299</v>
      </c>
      <c r="E120" s="795" t="s">
        <v>154</v>
      </c>
      <c r="F120" s="795" t="s">
        <v>147</v>
      </c>
      <c r="G120" s="794">
        <v>27081.919999999998</v>
      </c>
      <c r="H120" s="794">
        <f>G120-I120</f>
        <v>14581.919999999998</v>
      </c>
      <c r="I120" s="794">
        <v>12500</v>
      </c>
      <c r="J120" s="81" t="s">
        <v>47</v>
      </c>
      <c r="K120" s="28" t="s">
        <v>48</v>
      </c>
      <c r="L120" s="28">
        <v>2</v>
      </c>
    </row>
    <row r="121" spans="1:54" ht="16.5" customHeight="1" x14ac:dyDescent="0.3">
      <c r="A121" s="585"/>
      <c r="B121" s="133"/>
      <c r="C121" s="812"/>
      <c r="D121" s="797"/>
      <c r="E121" s="797"/>
      <c r="F121" s="797"/>
      <c r="G121" s="796"/>
      <c r="H121" s="796"/>
      <c r="I121" s="796"/>
      <c r="J121" s="75"/>
      <c r="K121" s="15"/>
      <c r="L121" s="15"/>
    </row>
    <row r="122" spans="1:54" ht="16.5" customHeight="1" x14ac:dyDescent="0.3">
      <c r="A122" s="584" t="s">
        <v>762</v>
      </c>
      <c r="B122" s="132"/>
      <c r="C122" s="737" t="s">
        <v>331</v>
      </c>
      <c r="D122" s="795" t="s">
        <v>299</v>
      </c>
      <c r="E122" s="795" t="s">
        <v>338</v>
      </c>
      <c r="F122" s="795" t="s">
        <v>338</v>
      </c>
      <c r="G122" s="794">
        <v>17405</v>
      </c>
      <c r="H122" s="794">
        <f>G122-I122</f>
        <v>2405</v>
      </c>
      <c r="I122" s="794">
        <v>15000</v>
      </c>
      <c r="J122" s="81" t="s">
        <v>333</v>
      </c>
      <c r="K122" s="28">
        <v>1</v>
      </c>
      <c r="L122" s="28">
        <v>1</v>
      </c>
    </row>
    <row r="123" spans="1:54" ht="32.25" customHeight="1" x14ac:dyDescent="0.3">
      <c r="A123" s="585"/>
      <c r="B123" s="133"/>
      <c r="C123" s="812"/>
      <c r="D123" s="797"/>
      <c r="E123" s="797"/>
      <c r="F123" s="797"/>
      <c r="G123" s="796"/>
      <c r="H123" s="796"/>
      <c r="I123" s="796"/>
      <c r="J123" s="75" t="s">
        <v>332</v>
      </c>
      <c r="K123" s="15">
        <v>2</v>
      </c>
      <c r="L123" s="15">
        <v>2</v>
      </c>
    </row>
    <row r="124" spans="1:54" ht="32.25" customHeight="1" x14ac:dyDescent="0.3">
      <c r="A124" s="584" t="s">
        <v>763</v>
      </c>
      <c r="B124" s="132"/>
      <c r="C124" s="737" t="s">
        <v>305</v>
      </c>
      <c r="D124" s="795" t="s">
        <v>306</v>
      </c>
      <c r="E124" s="795" t="s">
        <v>307</v>
      </c>
      <c r="F124" s="795" t="s">
        <v>307</v>
      </c>
      <c r="G124" s="794">
        <v>7500</v>
      </c>
      <c r="H124" s="794">
        <f>G124-I124</f>
        <v>1500</v>
      </c>
      <c r="I124" s="794">
        <v>6000</v>
      </c>
      <c r="J124" s="81" t="s">
        <v>308</v>
      </c>
      <c r="K124" s="28">
        <v>6</v>
      </c>
      <c r="L124" s="28">
        <v>6</v>
      </c>
    </row>
    <row r="125" spans="1:54" ht="32.25" customHeight="1" x14ac:dyDescent="0.3">
      <c r="A125" s="616"/>
      <c r="B125" s="177"/>
      <c r="C125" s="727"/>
      <c r="D125" s="616"/>
      <c r="E125" s="616"/>
      <c r="F125" s="616"/>
      <c r="G125" s="614"/>
      <c r="H125" s="614"/>
      <c r="I125" s="614"/>
      <c r="J125" s="76" t="s">
        <v>309</v>
      </c>
      <c r="K125" s="10">
        <v>3</v>
      </c>
      <c r="L125" s="10">
        <v>3</v>
      </c>
    </row>
    <row r="126" spans="1:54" ht="29.25" customHeight="1" x14ac:dyDescent="0.3">
      <c r="A126" s="220"/>
      <c r="B126" s="221"/>
      <c r="C126" s="222" t="s">
        <v>806</v>
      </c>
      <c r="D126" s="223"/>
      <c r="E126" s="224"/>
      <c r="F126" s="225"/>
      <c r="G126" s="380"/>
      <c r="H126" s="381"/>
      <c r="I126" s="235"/>
      <c r="J126" s="226"/>
      <c r="K126" s="223"/>
      <c r="L126" s="223"/>
    </row>
    <row r="127" spans="1:54" ht="22.5" customHeight="1" x14ac:dyDescent="0.3">
      <c r="A127" s="29" t="s">
        <v>764</v>
      </c>
      <c r="B127" s="134"/>
      <c r="C127" s="77" t="s">
        <v>138</v>
      </c>
      <c r="D127" s="45" t="s">
        <v>302</v>
      </c>
      <c r="E127" s="45" t="s">
        <v>156</v>
      </c>
      <c r="F127" s="45" t="s">
        <v>174</v>
      </c>
      <c r="G127" s="376">
        <v>744651.18</v>
      </c>
      <c r="H127" s="382">
        <f>G127-I127</f>
        <v>544651.18000000005</v>
      </c>
      <c r="I127" s="46">
        <v>200000</v>
      </c>
      <c r="J127" s="77" t="s">
        <v>350</v>
      </c>
      <c r="K127" s="28">
        <v>1</v>
      </c>
      <c r="L127" s="33">
        <v>1</v>
      </c>
    </row>
    <row r="128" spans="1:54" s="2" customFormat="1" ht="28.8" x14ac:dyDescent="0.2">
      <c r="A128" s="584" t="s">
        <v>765</v>
      </c>
      <c r="B128" s="132"/>
      <c r="C128" s="826" t="s">
        <v>23</v>
      </c>
      <c r="D128" s="795" t="s">
        <v>300</v>
      </c>
      <c r="E128" s="795" t="s">
        <v>182</v>
      </c>
      <c r="F128" s="795" t="s">
        <v>155</v>
      </c>
      <c r="G128" s="794">
        <v>1118829.3500000001</v>
      </c>
      <c r="H128" s="794">
        <f>G128-I128</f>
        <v>61006.229999999981</v>
      </c>
      <c r="I128" s="586">
        <v>1057823.1200000001</v>
      </c>
      <c r="J128" s="77" t="s">
        <v>53</v>
      </c>
      <c r="K128" s="28" t="s">
        <v>62</v>
      </c>
      <c r="L128" s="17">
        <v>24</v>
      </c>
    </row>
    <row r="129" spans="1:12" s="2" customFormat="1" ht="15" customHeight="1" x14ac:dyDescent="0.2">
      <c r="A129" s="715"/>
      <c r="B129" s="131"/>
      <c r="C129" s="827"/>
      <c r="D129" s="730"/>
      <c r="E129" s="730"/>
      <c r="F129" s="730"/>
      <c r="G129" s="722"/>
      <c r="H129" s="722"/>
      <c r="I129" s="916"/>
      <c r="J129" s="78" t="s">
        <v>54</v>
      </c>
      <c r="K129" s="15" t="s">
        <v>63</v>
      </c>
      <c r="L129" s="16">
        <v>2</v>
      </c>
    </row>
    <row r="130" spans="1:12" s="2" customFormat="1" ht="28.8" x14ac:dyDescent="0.2">
      <c r="A130" s="715"/>
      <c r="B130" s="131"/>
      <c r="C130" s="827"/>
      <c r="D130" s="730"/>
      <c r="E130" s="730"/>
      <c r="F130" s="730"/>
      <c r="G130" s="722"/>
      <c r="H130" s="722"/>
      <c r="I130" s="916"/>
      <c r="J130" s="78" t="s">
        <v>55</v>
      </c>
      <c r="K130" s="15" t="s">
        <v>63</v>
      </c>
      <c r="L130" s="16">
        <v>2</v>
      </c>
    </row>
    <row r="131" spans="1:12" s="2" customFormat="1" ht="28.8" x14ac:dyDescent="0.2">
      <c r="A131" s="715"/>
      <c r="B131" s="131"/>
      <c r="C131" s="827"/>
      <c r="D131" s="730"/>
      <c r="E131" s="730"/>
      <c r="F131" s="730"/>
      <c r="G131" s="722"/>
      <c r="H131" s="722"/>
      <c r="I131" s="916"/>
      <c r="J131" s="78" t="s">
        <v>56</v>
      </c>
      <c r="K131" s="15" t="s">
        <v>64</v>
      </c>
      <c r="L131" s="16">
        <v>1</v>
      </c>
    </row>
    <row r="132" spans="1:12" s="2" customFormat="1" x14ac:dyDescent="0.2">
      <c r="A132" s="715"/>
      <c r="B132" s="131"/>
      <c r="C132" s="827"/>
      <c r="D132" s="730"/>
      <c r="E132" s="730"/>
      <c r="F132" s="730"/>
      <c r="G132" s="722"/>
      <c r="H132" s="722"/>
      <c r="I132" s="916"/>
      <c r="J132" s="78" t="s">
        <v>57</v>
      </c>
      <c r="K132" s="15" t="s">
        <v>65</v>
      </c>
      <c r="L132" s="16">
        <v>5</v>
      </c>
    </row>
    <row r="133" spans="1:12" s="2" customFormat="1" x14ac:dyDescent="0.2">
      <c r="A133" s="715"/>
      <c r="B133" s="131"/>
      <c r="C133" s="827"/>
      <c r="D133" s="730"/>
      <c r="E133" s="730"/>
      <c r="F133" s="730"/>
      <c r="G133" s="722"/>
      <c r="H133" s="722"/>
      <c r="I133" s="916"/>
      <c r="J133" s="78" t="s">
        <v>58</v>
      </c>
      <c r="K133" s="15" t="s">
        <v>66</v>
      </c>
      <c r="L133" s="16">
        <v>109</v>
      </c>
    </row>
    <row r="134" spans="1:12" s="2" customFormat="1" x14ac:dyDescent="0.2">
      <c r="A134" s="715"/>
      <c r="B134" s="131"/>
      <c r="C134" s="827"/>
      <c r="D134" s="730"/>
      <c r="E134" s="730"/>
      <c r="F134" s="730"/>
      <c r="G134" s="722"/>
      <c r="H134" s="722"/>
      <c r="I134" s="916"/>
      <c r="J134" s="78" t="s">
        <v>59</v>
      </c>
      <c r="K134" s="15" t="s">
        <v>65</v>
      </c>
      <c r="L134" s="16">
        <v>5</v>
      </c>
    </row>
    <row r="135" spans="1:12" s="2" customFormat="1" ht="28.8" x14ac:dyDescent="0.2">
      <c r="A135" s="715"/>
      <c r="B135" s="131"/>
      <c r="C135" s="827"/>
      <c r="D135" s="730"/>
      <c r="E135" s="730"/>
      <c r="F135" s="730"/>
      <c r="G135" s="722"/>
      <c r="H135" s="722"/>
      <c r="I135" s="916"/>
      <c r="J135" s="78" t="s">
        <v>60</v>
      </c>
      <c r="K135" s="15" t="s">
        <v>110</v>
      </c>
      <c r="L135" s="16">
        <v>4</v>
      </c>
    </row>
    <row r="136" spans="1:12" s="2" customFormat="1" ht="15" customHeight="1" x14ac:dyDescent="0.2">
      <c r="A136" s="715"/>
      <c r="B136" s="131"/>
      <c r="C136" s="827"/>
      <c r="D136" s="730"/>
      <c r="E136" s="730"/>
      <c r="F136" s="730"/>
      <c r="G136" s="722"/>
      <c r="H136" s="722"/>
      <c r="I136" s="916"/>
      <c r="J136" s="78" t="s">
        <v>61</v>
      </c>
      <c r="K136" s="15" t="s">
        <v>67</v>
      </c>
      <c r="L136" s="16">
        <v>4</v>
      </c>
    </row>
    <row r="137" spans="1:12" s="2" customFormat="1" ht="28.8" x14ac:dyDescent="0.2">
      <c r="A137" s="585"/>
      <c r="B137" s="133"/>
      <c r="C137" s="828"/>
      <c r="D137" s="797"/>
      <c r="E137" s="797"/>
      <c r="F137" s="797"/>
      <c r="G137" s="796"/>
      <c r="H137" s="796"/>
      <c r="I137" s="587"/>
      <c r="J137" s="78" t="s">
        <v>69</v>
      </c>
      <c r="K137" s="10" t="s">
        <v>68</v>
      </c>
      <c r="L137" s="19">
        <v>1</v>
      </c>
    </row>
    <row r="138" spans="1:12" s="2" customFormat="1" x14ac:dyDescent="0.2">
      <c r="A138" s="584" t="s">
        <v>772</v>
      </c>
      <c r="B138" s="132"/>
      <c r="C138" s="737" t="s">
        <v>142</v>
      </c>
      <c r="D138" s="795" t="s">
        <v>301</v>
      </c>
      <c r="E138" s="795" t="s">
        <v>155</v>
      </c>
      <c r="F138" s="795" t="s">
        <v>156</v>
      </c>
      <c r="G138" s="794">
        <v>222934.25</v>
      </c>
      <c r="H138" s="794">
        <v>11146.7</v>
      </c>
      <c r="I138" s="790">
        <f>G138-H138</f>
        <v>211787.55</v>
      </c>
      <c r="J138" s="77" t="s">
        <v>143</v>
      </c>
      <c r="K138" s="28" t="s">
        <v>144</v>
      </c>
      <c r="L138" s="28" t="s">
        <v>144</v>
      </c>
    </row>
    <row r="139" spans="1:12" s="2" customFormat="1" ht="5.25" customHeight="1" x14ac:dyDescent="0.2">
      <c r="A139" s="716"/>
      <c r="B139" s="176"/>
      <c r="C139" s="726"/>
      <c r="D139" s="716"/>
      <c r="E139" s="716"/>
      <c r="F139" s="716"/>
      <c r="G139" s="798"/>
      <c r="H139" s="798"/>
      <c r="I139" s="840"/>
      <c r="J139" s="78"/>
      <c r="K139" s="15"/>
      <c r="L139" s="15"/>
    </row>
    <row r="140" spans="1:12" s="2" customFormat="1" ht="18" customHeight="1" x14ac:dyDescent="0.2">
      <c r="A140" s="616"/>
      <c r="B140" s="177"/>
      <c r="C140" s="727"/>
      <c r="D140" s="616"/>
      <c r="E140" s="616"/>
      <c r="F140" s="616"/>
      <c r="G140" s="614"/>
      <c r="H140" s="614"/>
      <c r="I140" s="841"/>
      <c r="J140" s="82" t="s">
        <v>145</v>
      </c>
      <c r="K140" s="10">
        <v>4</v>
      </c>
      <c r="L140" s="10">
        <v>4</v>
      </c>
    </row>
    <row r="141" spans="1:12" s="2" customFormat="1" ht="28.8" x14ac:dyDescent="0.2">
      <c r="A141" s="31" t="s">
        <v>777</v>
      </c>
      <c r="B141" s="135"/>
      <c r="C141" s="82" t="s">
        <v>351</v>
      </c>
      <c r="D141" s="22" t="s">
        <v>352</v>
      </c>
      <c r="E141" s="32" t="s">
        <v>221</v>
      </c>
      <c r="F141" s="32" t="s">
        <v>217</v>
      </c>
      <c r="G141" s="383">
        <v>129996</v>
      </c>
      <c r="H141" s="383">
        <v>0</v>
      </c>
      <c r="I141" s="42">
        <v>130000</v>
      </c>
      <c r="J141" s="85" t="s">
        <v>222</v>
      </c>
      <c r="K141" s="31">
        <v>1</v>
      </c>
      <c r="L141" s="31">
        <v>1</v>
      </c>
    </row>
    <row r="142" spans="1:12" s="2" customFormat="1" x14ac:dyDescent="0.3">
      <c r="A142" s="165"/>
      <c r="B142" s="141"/>
      <c r="C142" s="1"/>
      <c r="D142" s="165"/>
      <c r="E142" s="1"/>
      <c r="F142" s="1"/>
      <c r="G142" s="384"/>
      <c r="H142" s="385"/>
      <c r="I142" s="60"/>
      <c r="J142" s="1"/>
      <c r="K142" s="1"/>
      <c r="L142" s="1"/>
    </row>
    <row r="143" spans="1:12" ht="32.25" customHeight="1" thickBot="1" x14ac:dyDescent="0.4">
      <c r="A143" s="500"/>
      <c r="C143" s="793" t="s">
        <v>398</v>
      </c>
      <c r="D143" s="793"/>
      <c r="E143" s="793"/>
      <c r="F143" s="793"/>
      <c r="G143" s="793"/>
      <c r="H143" s="793"/>
      <c r="I143" s="793"/>
      <c r="J143" s="793"/>
      <c r="K143" s="793"/>
      <c r="L143" s="793"/>
    </row>
    <row r="144" spans="1:12" ht="32.25" customHeight="1" x14ac:dyDescent="0.3">
      <c r="A144" s="813" t="s">
        <v>6</v>
      </c>
      <c r="B144" s="412"/>
      <c r="C144" s="764" t="s">
        <v>16</v>
      </c>
      <c r="D144" s="764" t="s">
        <v>314</v>
      </c>
      <c r="E144" s="823" t="s">
        <v>0</v>
      </c>
      <c r="F144" s="823"/>
      <c r="G144" s="823" t="s">
        <v>4</v>
      </c>
      <c r="H144" s="823" t="s">
        <v>140</v>
      </c>
      <c r="I144" s="823" t="s">
        <v>315</v>
      </c>
      <c r="J144" s="823" t="s">
        <v>8</v>
      </c>
      <c r="K144" s="823"/>
      <c r="L144" s="919"/>
    </row>
    <row r="145" spans="1:16" ht="63.75" customHeight="1" thickBot="1" x14ac:dyDescent="0.35">
      <c r="A145" s="814"/>
      <c r="B145" s="413"/>
      <c r="C145" s="765"/>
      <c r="D145" s="765"/>
      <c r="E145" s="414" t="s">
        <v>2</v>
      </c>
      <c r="F145" s="414" t="s">
        <v>3</v>
      </c>
      <c r="G145" s="824"/>
      <c r="H145" s="824"/>
      <c r="I145" s="824"/>
      <c r="J145" s="414" t="s">
        <v>5</v>
      </c>
      <c r="K145" s="414" t="s">
        <v>17</v>
      </c>
      <c r="L145" s="415" t="s">
        <v>317</v>
      </c>
    </row>
    <row r="146" spans="1:16" ht="12.75" customHeight="1" x14ac:dyDescent="0.3">
      <c r="A146" s="121"/>
      <c r="B146" s="142"/>
      <c r="C146" s="122"/>
      <c r="D146" s="123"/>
      <c r="E146" s="124"/>
      <c r="F146" s="124"/>
      <c r="G146" s="386"/>
      <c r="H146" s="387"/>
      <c r="I146" s="123"/>
      <c r="J146" s="124"/>
      <c r="K146" s="125"/>
      <c r="L146" s="122"/>
    </row>
    <row r="147" spans="1:16" ht="30.75" customHeight="1" x14ac:dyDescent="0.3">
      <c r="A147" s="213"/>
      <c r="B147" s="214"/>
      <c r="C147" s="422" t="s">
        <v>554</v>
      </c>
      <c r="D147" s="217"/>
      <c r="E147" s="215"/>
      <c r="F147" s="216"/>
      <c r="G147" s="423"/>
      <c r="H147" s="424"/>
      <c r="I147" s="425"/>
      <c r="J147" s="218"/>
      <c r="K147" s="217"/>
      <c r="L147" s="215"/>
    </row>
    <row r="148" spans="1:16" ht="15" customHeight="1" x14ac:dyDescent="0.3">
      <c r="A148" s="643" t="s">
        <v>553</v>
      </c>
      <c r="B148" s="635"/>
      <c r="C148" s="802" t="s">
        <v>613</v>
      </c>
      <c r="D148" s="803" t="s">
        <v>287</v>
      </c>
      <c r="E148" s="920" t="s">
        <v>614</v>
      </c>
      <c r="F148" s="921" t="s">
        <v>615</v>
      </c>
      <c r="G148" s="778">
        <f t="shared" ref="G148" si="1">H148+I148</f>
        <v>3247.8</v>
      </c>
      <c r="H148" s="778">
        <v>3000</v>
      </c>
      <c r="I148" s="778">
        <v>247.8</v>
      </c>
      <c r="J148" s="416" t="s">
        <v>616</v>
      </c>
      <c r="K148" s="417">
        <v>1</v>
      </c>
      <c r="L148" s="417">
        <v>1</v>
      </c>
      <c r="O148" s="58"/>
      <c r="P148" s="126"/>
    </row>
    <row r="149" spans="1:16" ht="21" customHeight="1" x14ac:dyDescent="0.3">
      <c r="A149" s="643"/>
      <c r="B149" s="768"/>
      <c r="C149" s="802"/>
      <c r="D149" s="803"/>
      <c r="E149" s="894"/>
      <c r="F149" s="894"/>
      <c r="G149" s="778"/>
      <c r="H149" s="778"/>
      <c r="I149" s="778"/>
      <c r="J149" s="418" t="s">
        <v>617</v>
      </c>
      <c r="K149" s="419">
        <v>2</v>
      </c>
      <c r="L149" s="419">
        <v>2</v>
      </c>
      <c r="P149" s="126"/>
    </row>
    <row r="150" spans="1:16" ht="14.4" x14ac:dyDescent="0.3">
      <c r="A150" s="643"/>
      <c r="B150" s="768"/>
      <c r="C150" s="802"/>
      <c r="D150" s="803"/>
      <c r="E150" s="894"/>
      <c r="F150" s="894"/>
      <c r="G150" s="778"/>
      <c r="H150" s="778"/>
      <c r="I150" s="778"/>
      <c r="J150" s="418" t="s">
        <v>618</v>
      </c>
      <c r="K150" s="419">
        <v>2</v>
      </c>
      <c r="L150" s="419">
        <v>2</v>
      </c>
    </row>
    <row r="151" spans="1:16" s="2" customFormat="1" ht="19.5" customHeight="1" x14ac:dyDescent="0.2">
      <c r="A151" s="643"/>
      <c r="B151" s="768"/>
      <c r="C151" s="802"/>
      <c r="D151" s="803"/>
      <c r="E151" s="894"/>
      <c r="F151" s="894"/>
      <c r="G151" s="778"/>
      <c r="H151" s="778"/>
      <c r="I151" s="778"/>
      <c r="J151" s="418" t="s">
        <v>619</v>
      </c>
      <c r="K151" s="419">
        <v>3</v>
      </c>
      <c r="L151" s="419">
        <v>3</v>
      </c>
    </row>
    <row r="152" spans="1:16" ht="19.5" customHeight="1" x14ac:dyDescent="0.3">
      <c r="A152" s="643"/>
      <c r="B152" s="768"/>
      <c r="C152" s="802"/>
      <c r="D152" s="803"/>
      <c r="E152" s="894"/>
      <c r="F152" s="894"/>
      <c r="G152" s="778"/>
      <c r="H152" s="778"/>
      <c r="I152" s="778"/>
      <c r="J152" s="418" t="s">
        <v>620</v>
      </c>
      <c r="K152" s="419">
        <v>5</v>
      </c>
      <c r="L152" s="419">
        <v>5</v>
      </c>
      <c r="M152" s="57"/>
    </row>
    <row r="153" spans="1:16" ht="18.75" customHeight="1" x14ac:dyDescent="0.3">
      <c r="A153" s="643"/>
      <c r="B153" s="768"/>
      <c r="C153" s="802"/>
      <c r="D153" s="803"/>
      <c r="E153" s="894"/>
      <c r="F153" s="894"/>
      <c r="G153" s="778"/>
      <c r="H153" s="778"/>
      <c r="I153" s="778"/>
      <c r="J153" s="418" t="s">
        <v>621</v>
      </c>
      <c r="K153" s="419">
        <v>15</v>
      </c>
      <c r="L153" s="419">
        <v>15</v>
      </c>
    </row>
    <row r="154" spans="1:16" ht="21.75" customHeight="1" x14ac:dyDescent="0.3">
      <c r="A154" s="643"/>
      <c r="B154" s="636"/>
      <c r="C154" s="802"/>
      <c r="D154" s="803"/>
      <c r="E154" s="894"/>
      <c r="F154" s="894"/>
      <c r="G154" s="778"/>
      <c r="H154" s="778"/>
      <c r="I154" s="778"/>
      <c r="J154" s="420" t="s">
        <v>622</v>
      </c>
      <c r="K154" s="421">
        <v>2</v>
      </c>
      <c r="L154" s="421">
        <v>2</v>
      </c>
    </row>
    <row r="155" spans="1:16" ht="19.5" customHeight="1" x14ac:dyDescent="0.3">
      <c r="A155" s="643" t="s">
        <v>553</v>
      </c>
      <c r="B155" s="635"/>
      <c r="C155" s="656" t="s">
        <v>623</v>
      </c>
      <c r="D155" s="657" t="s">
        <v>624</v>
      </c>
      <c r="E155" s="787" t="s">
        <v>614</v>
      </c>
      <c r="F155" s="787" t="s">
        <v>625</v>
      </c>
      <c r="G155" s="786">
        <f>H155+I155</f>
        <v>2442.0100000000002</v>
      </c>
      <c r="H155" s="786">
        <v>2200</v>
      </c>
      <c r="I155" s="786">
        <v>242.01</v>
      </c>
      <c r="J155" s="416" t="s">
        <v>626</v>
      </c>
      <c r="K155" s="417">
        <v>1</v>
      </c>
      <c r="L155" s="417">
        <v>1</v>
      </c>
    </row>
    <row r="156" spans="1:16" ht="32.25" customHeight="1" x14ac:dyDescent="0.3">
      <c r="A156" s="643"/>
      <c r="B156" s="768"/>
      <c r="C156" s="656"/>
      <c r="D156" s="657"/>
      <c r="E156" s="787"/>
      <c r="F156" s="787"/>
      <c r="G156" s="786"/>
      <c r="H156" s="786"/>
      <c r="I156" s="786"/>
      <c r="J156" s="418" t="s">
        <v>627</v>
      </c>
      <c r="K156" s="419">
        <v>3</v>
      </c>
      <c r="L156" s="419">
        <v>3</v>
      </c>
    </row>
    <row r="157" spans="1:16" ht="20.25" customHeight="1" x14ac:dyDescent="0.3">
      <c r="A157" s="643"/>
      <c r="B157" s="768"/>
      <c r="C157" s="656"/>
      <c r="D157" s="657"/>
      <c r="E157" s="787"/>
      <c r="F157" s="787"/>
      <c r="G157" s="786"/>
      <c r="H157" s="786"/>
      <c r="I157" s="786"/>
      <c r="J157" s="418" t="s">
        <v>628</v>
      </c>
      <c r="K157" s="419">
        <v>5</v>
      </c>
      <c r="L157" s="419">
        <v>5</v>
      </c>
    </row>
    <row r="158" spans="1:16" ht="19.5" customHeight="1" x14ac:dyDescent="0.3">
      <c r="A158" s="643"/>
      <c r="B158" s="636"/>
      <c r="C158" s="656"/>
      <c r="D158" s="657"/>
      <c r="E158" s="787"/>
      <c r="F158" s="787"/>
      <c r="G158" s="786"/>
      <c r="H158" s="786"/>
      <c r="I158" s="786"/>
      <c r="J158" s="420" t="s">
        <v>629</v>
      </c>
      <c r="K158" s="421">
        <v>6</v>
      </c>
      <c r="L158" s="421">
        <v>6</v>
      </c>
    </row>
    <row r="159" spans="1:16" ht="54" customHeight="1" x14ac:dyDescent="0.3">
      <c r="A159" s="502" t="s">
        <v>553</v>
      </c>
      <c r="B159" s="253"/>
      <c r="C159" s="254" t="s">
        <v>630</v>
      </c>
      <c r="D159" s="255" t="s">
        <v>624</v>
      </c>
      <c r="E159" s="256" t="s">
        <v>631</v>
      </c>
      <c r="F159" s="256" t="s">
        <v>632</v>
      </c>
      <c r="G159" s="257">
        <f t="shared" ref="G159" si="2">H159+I159</f>
        <v>6240</v>
      </c>
      <c r="H159" s="257">
        <v>5000</v>
      </c>
      <c r="I159" s="257">
        <v>1240</v>
      </c>
      <c r="J159" s="258" t="s">
        <v>633</v>
      </c>
      <c r="K159" s="259">
        <v>2</v>
      </c>
      <c r="L159" s="259">
        <v>2</v>
      </c>
    </row>
    <row r="160" spans="1:16" ht="30" customHeight="1" x14ac:dyDescent="0.3">
      <c r="A160" s="213"/>
      <c r="B160" s="214"/>
      <c r="C160" s="422" t="s">
        <v>555</v>
      </c>
      <c r="D160" s="217"/>
      <c r="E160" s="217"/>
      <c r="F160" s="217"/>
      <c r="G160" s="426"/>
      <c r="H160" s="426"/>
      <c r="I160" s="425"/>
      <c r="J160" s="218"/>
      <c r="K160" s="217"/>
      <c r="L160" s="215"/>
    </row>
    <row r="161" spans="1:16" x14ac:dyDescent="0.3">
      <c r="A161" s="788" t="s">
        <v>15</v>
      </c>
      <c r="B161" s="144"/>
      <c r="C161" s="954" t="s">
        <v>377</v>
      </c>
      <c r="D161" s="776" t="s">
        <v>378</v>
      </c>
      <c r="E161" s="776" t="s">
        <v>379</v>
      </c>
      <c r="F161" s="776" t="s">
        <v>380</v>
      </c>
      <c r="G161" s="777" t="s">
        <v>402</v>
      </c>
      <c r="H161" s="777" t="s">
        <v>402</v>
      </c>
      <c r="I161" s="777">
        <v>0</v>
      </c>
      <c r="J161" s="430" t="s">
        <v>381</v>
      </c>
      <c r="K161" s="434">
        <v>4</v>
      </c>
      <c r="L161" s="435">
        <v>4</v>
      </c>
    </row>
    <row r="162" spans="1:16" ht="28.8" x14ac:dyDescent="0.3">
      <c r="A162" s="616"/>
      <c r="B162" s="146"/>
      <c r="C162" s="606"/>
      <c r="D162" s="616"/>
      <c r="E162" s="616"/>
      <c r="F162" s="616"/>
      <c r="G162" s="614"/>
      <c r="H162" s="614"/>
      <c r="I162" s="614"/>
      <c r="J162" s="431" t="s">
        <v>382</v>
      </c>
      <c r="K162" s="436">
        <v>20</v>
      </c>
      <c r="L162" s="437">
        <v>40</v>
      </c>
    </row>
    <row r="163" spans="1:16" ht="31.5" customHeight="1" x14ac:dyDescent="0.3">
      <c r="A163" s="740" t="s">
        <v>18</v>
      </c>
      <c r="B163" s="145"/>
      <c r="C163" s="91" t="s">
        <v>372</v>
      </c>
      <c r="D163" s="742" t="s">
        <v>371</v>
      </c>
      <c r="E163" s="742" t="s">
        <v>162</v>
      </c>
      <c r="F163" s="742" t="s">
        <v>375</v>
      </c>
      <c r="G163" s="613">
        <v>29000</v>
      </c>
      <c r="H163" s="613">
        <v>29000</v>
      </c>
      <c r="I163" s="613">
        <f>G163-H163</f>
        <v>0</v>
      </c>
      <c r="J163" s="850" t="s">
        <v>376</v>
      </c>
      <c r="K163" s="809">
        <v>1</v>
      </c>
      <c r="L163" s="847">
        <v>1</v>
      </c>
    </row>
    <row r="164" spans="1:16" ht="36.75" customHeight="1" x14ac:dyDescent="0.3">
      <c r="A164" s="788"/>
      <c r="B164" s="144"/>
      <c r="C164" s="92" t="s">
        <v>373</v>
      </c>
      <c r="D164" s="776"/>
      <c r="E164" s="776"/>
      <c r="F164" s="776"/>
      <c r="G164" s="777"/>
      <c r="H164" s="777"/>
      <c r="I164" s="810"/>
      <c r="J164" s="851"/>
      <c r="K164" s="810"/>
      <c r="L164" s="848"/>
    </row>
    <row r="165" spans="1:16" ht="44.25" customHeight="1" x14ac:dyDescent="0.3">
      <c r="A165" s="789"/>
      <c r="B165" s="146"/>
      <c r="C165" s="105" t="s">
        <v>374</v>
      </c>
      <c r="D165" s="775"/>
      <c r="E165" s="775"/>
      <c r="F165" s="775"/>
      <c r="G165" s="772"/>
      <c r="H165" s="772"/>
      <c r="I165" s="811"/>
      <c r="J165" s="852"/>
      <c r="K165" s="811"/>
      <c r="L165" s="849"/>
    </row>
    <row r="166" spans="1:16" ht="43.2" x14ac:dyDescent="0.3">
      <c r="A166" s="740" t="s">
        <v>92</v>
      </c>
      <c r="B166" s="145"/>
      <c r="C166" s="91" t="s">
        <v>51</v>
      </c>
      <c r="D166" s="742" t="s">
        <v>371</v>
      </c>
      <c r="E166" s="742" t="s">
        <v>368</v>
      </c>
      <c r="F166" s="742" t="s">
        <v>183</v>
      </c>
      <c r="G166" s="613">
        <v>212516</v>
      </c>
      <c r="H166" s="613">
        <v>0</v>
      </c>
      <c r="I166" s="613">
        <f>G166-H166</f>
        <v>212516</v>
      </c>
      <c r="J166" s="850" t="s">
        <v>100</v>
      </c>
      <c r="K166" s="809" t="s">
        <v>101</v>
      </c>
      <c r="L166" s="847">
        <v>212516</v>
      </c>
    </row>
    <row r="167" spans="1:16" ht="30" customHeight="1" x14ac:dyDescent="0.3">
      <c r="A167" s="788"/>
      <c r="B167" s="144"/>
      <c r="C167" s="92" t="s">
        <v>49</v>
      </c>
      <c r="D167" s="776"/>
      <c r="E167" s="776"/>
      <c r="F167" s="776"/>
      <c r="G167" s="777"/>
      <c r="H167" s="777"/>
      <c r="I167" s="810"/>
      <c r="J167" s="851"/>
      <c r="K167" s="810"/>
      <c r="L167" s="848"/>
    </row>
    <row r="168" spans="1:16" ht="69.75" customHeight="1" x14ac:dyDescent="0.3">
      <c r="A168" s="789"/>
      <c r="B168" s="146"/>
      <c r="C168" s="105" t="s">
        <v>50</v>
      </c>
      <c r="D168" s="775"/>
      <c r="E168" s="775"/>
      <c r="F168" s="775"/>
      <c r="G168" s="772"/>
      <c r="H168" s="772"/>
      <c r="I168" s="811"/>
      <c r="J168" s="852"/>
      <c r="K168" s="811"/>
      <c r="L168" s="849"/>
    </row>
    <row r="169" spans="1:16" ht="18.75" customHeight="1" x14ac:dyDescent="0.3">
      <c r="A169" s="894" t="s">
        <v>553</v>
      </c>
      <c r="B169" s="635"/>
      <c r="C169" s="779" t="s">
        <v>580</v>
      </c>
      <c r="D169" s="923" t="s">
        <v>581</v>
      </c>
      <c r="E169" s="923" t="s">
        <v>582</v>
      </c>
      <c r="F169" s="923" t="s">
        <v>153</v>
      </c>
      <c r="G169" s="780">
        <f>4759.63+I169</f>
        <v>5516.71</v>
      </c>
      <c r="H169" s="780" t="s">
        <v>890</v>
      </c>
      <c r="I169" s="780">
        <v>757.08</v>
      </c>
      <c r="J169" s="416" t="s">
        <v>583</v>
      </c>
      <c r="K169" s="427">
        <v>5</v>
      </c>
      <c r="L169" s="427">
        <v>5</v>
      </c>
    </row>
    <row r="170" spans="1:16" ht="17.25" customHeight="1" x14ac:dyDescent="0.3">
      <c r="A170" s="894"/>
      <c r="B170" s="768"/>
      <c r="C170" s="779"/>
      <c r="D170" s="923"/>
      <c r="E170" s="923"/>
      <c r="F170" s="923"/>
      <c r="G170" s="780">
        <f t="shared" ref="G170:G171" si="3">H170+I170</f>
        <v>0</v>
      </c>
      <c r="H170" s="780"/>
      <c r="I170" s="780"/>
      <c r="J170" s="418" t="s">
        <v>584</v>
      </c>
      <c r="K170" s="428">
        <v>1</v>
      </c>
      <c r="L170" s="428">
        <v>1</v>
      </c>
    </row>
    <row r="171" spans="1:16" ht="28.8" x14ac:dyDescent="0.3">
      <c r="A171" s="894"/>
      <c r="B171" s="636"/>
      <c r="C171" s="953"/>
      <c r="D171" s="957"/>
      <c r="E171" s="957"/>
      <c r="F171" s="957"/>
      <c r="G171" s="781">
        <f t="shared" si="3"/>
        <v>0</v>
      </c>
      <c r="H171" s="781"/>
      <c r="I171" s="781"/>
      <c r="J171" s="420" t="s">
        <v>585</v>
      </c>
      <c r="K171" s="429">
        <v>111</v>
      </c>
      <c r="L171" s="429">
        <v>111</v>
      </c>
    </row>
    <row r="172" spans="1:16" ht="30" customHeight="1" x14ac:dyDescent="0.3">
      <c r="A172" s="220"/>
      <c r="B172" s="221"/>
      <c r="C172" s="222" t="s">
        <v>556</v>
      </c>
      <c r="D172" s="223"/>
      <c r="E172" s="224"/>
      <c r="F172" s="225"/>
      <c r="G172" s="380"/>
      <c r="H172" s="381"/>
      <c r="I172" s="235"/>
      <c r="J172" s="226"/>
      <c r="K172" s="223"/>
      <c r="L172" s="223"/>
    </row>
    <row r="173" spans="1:16" ht="34.5" customHeight="1" x14ac:dyDescent="0.3">
      <c r="A173" s="740" t="s">
        <v>26</v>
      </c>
      <c r="B173" s="769"/>
      <c r="C173" s="741" t="s">
        <v>383</v>
      </c>
      <c r="D173" s="742" t="s">
        <v>384</v>
      </c>
      <c r="E173" s="742" t="s">
        <v>385</v>
      </c>
      <c r="F173" s="742" t="s">
        <v>338</v>
      </c>
      <c r="G173" s="613">
        <v>35000</v>
      </c>
      <c r="H173" s="613">
        <v>35000</v>
      </c>
      <c r="I173" s="615">
        <f>G173-H173</f>
        <v>0</v>
      </c>
      <c r="J173" s="432" t="s">
        <v>386</v>
      </c>
      <c r="K173" s="438">
        <v>2</v>
      </c>
      <c r="L173" s="439">
        <v>2</v>
      </c>
    </row>
    <row r="174" spans="1:16" ht="33" customHeight="1" x14ac:dyDescent="0.3">
      <c r="A174" s="616"/>
      <c r="B174" s="616"/>
      <c r="C174" s="606"/>
      <c r="D174" s="616"/>
      <c r="E174" s="616"/>
      <c r="F174" s="616"/>
      <c r="G174" s="614"/>
      <c r="H174" s="614"/>
      <c r="I174" s="616"/>
      <c r="J174" s="433" t="s">
        <v>387</v>
      </c>
      <c r="K174" s="436">
        <v>1</v>
      </c>
      <c r="L174" s="437">
        <v>1</v>
      </c>
    </row>
    <row r="175" spans="1:16" ht="12.75" customHeight="1" x14ac:dyDescent="0.3">
      <c r="A175" s="740" t="s">
        <v>27</v>
      </c>
      <c r="B175" s="770"/>
      <c r="C175" s="741" t="s">
        <v>391</v>
      </c>
      <c r="D175" s="742" t="s">
        <v>392</v>
      </c>
      <c r="E175" s="742" t="s">
        <v>393</v>
      </c>
      <c r="F175" s="742" t="s">
        <v>307</v>
      </c>
      <c r="G175" s="613"/>
      <c r="H175" s="613"/>
      <c r="I175" s="615">
        <f>G175-H175</f>
        <v>0</v>
      </c>
      <c r="J175" s="924" t="s">
        <v>394</v>
      </c>
      <c r="K175" s="809">
        <v>1</v>
      </c>
      <c r="L175" s="917">
        <v>1</v>
      </c>
    </row>
    <row r="176" spans="1:16" ht="30.75" customHeight="1" x14ac:dyDescent="0.3">
      <c r="A176" s="616"/>
      <c r="B176" s="771"/>
      <c r="C176" s="606"/>
      <c r="D176" s="616"/>
      <c r="E176" s="616"/>
      <c r="F176" s="616"/>
      <c r="G176" s="614"/>
      <c r="H176" s="614"/>
      <c r="I176" s="616"/>
      <c r="J176" s="925"/>
      <c r="K176" s="614"/>
      <c r="L176" s="614"/>
      <c r="O176" s="126"/>
      <c r="P176" s="126"/>
    </row>
    <row r="177" spans="1:12" s="2" customFormat="1" ht="33" customHeight="1" x14ac:dyDescent="0.2">
      <c r="A177" s="740" t="s">
        <v>28</v>
      </c>
      <c r="B177" s="769"/>
      <c r="C177" s="741" t="s">
        <v>310</v>
      </c>
      <c r="D177" s="742" t="s">
        <v>311</v>
      </c>
      <c r="E177" s="742" t="s">
        <v>312</v>
      </c>
      <c r="F177" s="742" t="s">
        <v>313</v>
      </c>
      <c r="G177" s="613">
        <v>245367.36</v>
      </c>
      <c r="H177" s="613">
        <v>233099</v>
      </c>
      <c r="I177" s="615">
        <f>G177-H177</f>
        <v>12268.359999999986</v>
      </c>
      <c r="J177" s="93" t="s">
        <v>316</v>
      </c>
      <c r="K177" s="440">
        <v>10</v>
      </c>
      <c r="L177" s="441">
        <v>10</v>
      </c>
    </row>
    <row r="178" spans="1:12" s="2" customFormat="1" ht="38.25" customHeight="1" x14ac:dyDescent="0.2">
      <c r="A178" s="616"/>
      <c r="B178" s="616"/>
      <c r="C178" s="727"/>
      <c r="D178" s="616"/>
      <c r="E178" s="616"/>
      <c r="F178" s="616"/>
      <c r="G178" s="614"/>
      <c r="H178" s="614"/>
      <c r="I178" s="616"/>
      <c r="J178" s="94" t="s">
        <v>318</v>
      </c>
      <c r="K178" s="442">
        <v>9</v>
      </c>
      <c r="L178" s="443">
        <v>9</v>
      </c>
    </row>
    <row r="179" spans="1:12" ht="30" customHeight="1" x14ac:dyDescent="0.3">
      <c r="A179" s="805" t="s">
        <v>36</v>
      </c>
      <c r="B179" s="147"/>
      <c r="C179" s="741" t="s">
        <v>310</v>
      </c>
      <c r="D179" s="782" t="s">
        <v>311</v>
      </c>
      <c r="E179" s="782" t="s">
        <v>358</v>
      </c>
      <c r="F179" s="782" t="s">
        <v>158</v>
      </c>
      <c r="G179" s="833">
        <v>106405.7</v>
      </c>
      <c r="H179" s="833">
        <v>101085.41</v>
      </c>
      <c r="I179" s="931">
        <f>G179-H179</f>
        <v>5320.2899999999936</v>
      </c>
      <c r="J179" s="432" t="s">
        <v>326</v>
      </c>
      <c r="K179" s="444">
        <v>8</v>
      </c>
      <c r="L179" s="444">
        <v>8</v>
      </c>
    </row>
    <row r="180" spans="1:12" ht="33" customHeight="1" x14ac:dyDescent="0.3">
      <c r="A180" s="806"/>
      <c r="B180" s="148"/>
      <c r="C180" s="799"/>
      <c r="D180" s="783"/>
      <c r="E180" s="783"/>
      <c r="F180" s="783"/>
      <c r="G180" s="834"/>
      <c r="H180" s="834"/>
      <c r="I180" s="932"/>
      <c r="J180" s="433" t="s">
        <v>327</v>
      </c>
      <c r="K180" s="445">
        <v>7</v>
      </c>
      <c r="L180" s="445">
        <v>7</v>
      </c>
    </row>
    <row r="181" spans="1:12" ht="33" customHeight="1" x14ac:dyDescent="0.3">
      <c r="A181" s="661" t="s">
        <v>40</v>
      </c>
      <c r="B181" s="260"/>
      <c r="C181" s="666" t="s">
        <v>713</v>
      </c>
      <c r="D181" s="669" t="s">
        <v>311</v>
      </c>
      <c r="E181" s="669" t="s">
        <v>714</v>
      </c>
      <c r="F181" s="669" t="s">
        <v>715</v>
      </c>
      <c r="G181" s="773">
        <v>310030.56</v>
      </c>
      <c r="H181" s="773">
        <v>294529.03000000003</v>
      </c>
      <c r="I181" s="766">
        <f>G181-H181</f>
        <v>15501.52999999997</v>
      </c>
      <c r="J181" s="453" t="s">
        <v>326</v>
      </c>
      <c r="K181" s="454">
        <v>10</v>
      </c>
      <c r="L181" s="454">
        <v>10</v>
      </c>
    </row>
    <row r="182" spans="1:12" ht="37.5" customHeight="1" x14ac:dyDescent="0.3">
      <c r="A182" s="955"/>
      <c r="B182" s="261"/>
      <c r="C182" s="800"/>
      <c r="D182" s="801"/>
      <c r="E182" s="801"/>
      <c r="F182" s="801"/>
      <c r="G182" s="774"/>
      <c r="H182" s="774"/>
      <c r="I182" s="767"/>
      <c r="J182" s="455" t="s">
        <v>327</v>
      </c>
      <c r="K182" s="456">
        <v>9</v>
      </c>
      <c r="L182" s="456">
        <v>9</v>
      </c>
    </row>
    <row r="183" spans="1:12" ht="28.8" x14ac:dyDescent="0.3">
      <c r="A183" s="55" t="s">
        <v>41</v>
      </c>
      <c r="B183" s="149"/>
      <c r="C183" s="95" t="s">
        <v>29</v>
      </c>
      <c r="D183" s="25" t="s">
        <v>294</v>
      </c>
      <c r="E183" s="25" t="s">
        <v>147</v>
      </c>
      <c r="F183" s="25" t="s">
        <v>149</v>
      </c>
      <c r="G183" s="388">
        <v>5550</v>
      </c>
      <c r="H183" s="388">
        <v>0</v>
      </c>
      <c r="I183" s="25">
        <v>0</v>
      </c>
      <c r="J183" s="95" t="s">
        <v>103</v>
      </c>
      <c r="K183" s="388">
        <v>188</v>
      </c>
      <c r="L183" s="388">
        <v>188</v>
      </c>
    </row>
    <row r="184" spans="1:12" ht="28.8" x14ac:dyDescent="0.3">
      <c r="A184" s="25" t="s">
        <v>42</v>
      </c>
      <c r="B184" s="150"/>
      <c r="C184" s="95" t="s">
        <v>29</v>
      </c>
      <c r="D184" s="25" t="s">
        <v>294</v>
      </c>
      <c r="E184" s="56" t="s">
        <v>163</v>
      </c>
      <c r="F184" s="56" t="s">
        <v>354</v>
      </c>
      <c r="G184" s="388">
        <v>5550</v>
      </c>
      <c r="H184" s="388">
        <v>5550</v>
      </c>
      <c r="I184" s="25">
        <v>0</v>
      </c>
      <c r="J184" s="95" t="s">
        <v>103</v>
      </c>
      <c r="K184" s="388">
        <v>190</v>
      </c>
      <c r="L184" s="388">
        <v>190</v>
      </c>
    </row>
    <row r="185" spans="1:12" s="2" customFormat="1" x14ac:dyDescent="0.2">
      <c r="A185" s="740" t="s">
        <v>44</v>
      </c>
      <c r="B185" s="145"/>
      <c r="C185" s="741" t="s">
        <v>29</v>
      </c>
      <c r="D185" s="742" t="s">
        <v>294</v>
      </c>
      <c r="E185" s="742" t="s">
        <v>154</v>
      </c>
      <c r="F185" s="742" t="s">
        <v>149</v>
      </c>
      <c r="G185" s="613">
        <v>14589.54</v>
      </c>
      <c r="H185" s="613">
        <v>14589.54</v>
      </c>
      <c r="I185" s="615">
        <f>G185-H185</f>
        <v>0</v>
      </c>
      <c r="J185" s="741" t="s">
        <v>104</v>
      </c>
      <c r="K185" s="809">
        <v>27</v>
      </c>
      <c r="L185" s="917">
        <v>27</v>
      </c>
    </row>
    <row r="186" spans="1:12" s="2" customFormat="1" ht="15" customHeight="1" x14ac:dyDescent="0.2">
      <c r="A186" s="789"/>
      <c r="B186" s="146"/>
      <c r="C186" s="799"/>
      <c r="D186" s="775"/>
      <c r="E186" s="775"/>
      <c r="F186" s="775"/>
      <c r="G186" s="772"/>
      <c r="H186" s="772"/>
      <c r="I186" s="927"/>
      <c r="J186" s="928"/>
      <c r="K186" s="918"/>
      <c r="L186" s="918"/>
    </row>
    <row r="187" spans="1:12" s="2" customFormat="1" ht="42" customHeight="1" x14ac:dyDescent="0.2">
      <c r="A187" s="25" t="s">
        <v>45</v>
      </c>
      <c r="B187" s="150"/>
      <c r="C187" s="95" t="s">
        <v>30</v>
      </c>
      <c r="D187" s="25" t="s">
        <v>294</v>
      </c>
      <c r="E187" s="56" t="s">
        <v>359</v>
      </c>
      <c r="F187" s="56" t="s">
        <v>160</v>
      </c>
      <c r="G187" s="388">
        <v>18025</v>
      </c>
      <c r="H187" s="389">
        <v>17123</v>
      </c>
      <c r="I187" s="25">
        <f>G187-H187</f>
        <v>902</v>
      </c>
      <c r="J187" s="95" t="s">
        <v>357</v>
      </c>
      <c r="K187" s="388">
        <v>50</v>
      </c>
      <c r="L187" s="388">
        <v>50</v>
      </c>
    </row>
    <row r="188" spans="1:12" s="2" customFormat="1" x14ac:dyDescent="0.2">
      <c r="A188" s="25" t="s">
        <v>52</v>
      </c>
      <c r="B188" s="150"/>
      <c r="C188" s="95" t="s">
        <v>30</v>
      </c>
      <c r="D188" s="25" t="s">
        <v>294</v>
      </c>
      <c r="E188" s="25" t="s">
        <v>355</v>
      </c>
      <c r="F188" s="25" t="s">
        <v>155</v>
      </c>
      <c r="G188" s="389">
        <v>18927</v>
      </c>
      <c r="H188" s="389">
        <v>18025</v>
      </c>
      <c r="I188" s="25">
        <f>G188-H188</f>
        <v>902</v>
      </c>
      <c r="J188" s="95" t="s">
        <v>357</v>
      </c>
      <c r="K188" s="388">
        <v>67</v>
      </c>
      <c r="L188" s="388">
        <v>67</v>
      </c>
    </row>
    <row r="189" spans="1:12" s="2" customFormat="1" x14ac:dyDescent="0.2">
      <c r="A189" s="13" t="s">
        <v>102</v>
      </c>
      <c r="B189" s="151"/>
      <c r="C189" s="95" t="s">
        <v>324</v>
      </c>
      <c r="D189" s="47" t="s">
        <v>294</v>
      </c>
      <c r="E189" s="26" t="s">
        <v>163</v>
      </c>
      <c r="F189" s="26" t="s">
        <v>356</v>
      </c>
      <c r="G189" s="390">
        <v>11705.76</v>
      </c>
      <c r="H189" s="390">
        <v>11705.76</v>
      </c>
      <c r="I189" s="48">
        <f>G189-H189</f>
        <v>0</v>
      </c>
      <c r="J189" s="94" t="s">
        <v>325</v>
      </c>
      <c r="K189" s="127">
        <v>2</v>
      </c>
      <c r="L189" s="446">
        <v>2</v>
      </c>
    </row>
    <row r="190" spans="1:12" ht="30" customHeight="1" x14ac:dyDescent="0.3">
      <c r="A190" s="13" t="s">
        <v>169</v>
      </c>
      <c r="B190" s="151"/>
      <c r="C190" s="4" t="s">
        <v>360</v>
      </c>
      <c r="D190" s="26" t="s">
        <v>294</v>
      </c>
      <c r="E190" s="26" t="s">
        <v>359</v>
      </c>
      <c r="F190" s="26" t="s">
        <v>160</v>
      </c>
      <c r="G190" s="390">
        <v>10886.4</v>
      </c>
      <c r="H190" s="390">
        <v>10025</v>
      </c>
      <c r="I190" s="27">
        <f>G190-H190</f>
        <v>861.39999999999964</v>
      </c>
      <c r="J190" s="95" t="s">
        <v>104</v>
      </c>
      <c r="K190" s="446">
        <v>50</v>
      </c>
      <c r="L190" s="446">
        <v>50</v>
      </c>
    </row>
    <row r="191" spans="1:12" ht="32.25" customHeight="1" x14ac:dyDescent="0.3">
      <c r="A191" s="740" t="s">
        <v>173</v>
      </c>
      <c r="B191" s="769"/>
      <c r="C191" s="741" t="s">
        <v>35</v>
      </c>
      <c r="D191" s="742" t="s">
        <v>294</v>
      </c>
      <c r="E191" s="742" t="s">
        <v>433</v>
      </c>
      <c r="F191" s="742" t="s">
        <v>157</v>
      </c>
      <c r="G191" s="613"/>
      <c r="H191" s="613"/>
      <c r="I191" s="615"/>
      <c r="J191" s="93" t="s">
        <v>104</v>
      </c>
      <c r="K191" s="440">
        <v>6</v>
      </c>
      <c r="L191" s="441">
        <v>6</v>
      </c>
    </row>
    <row r="192" spans="1:12" ht="29.25" customHeight="1" x14ac:dyDescent="0.3">
      <c r="A192" s="789"/>
      <c r="B192" s="789"/>
      <c r="C192" s="799"/>
      <c r="D192" s="775"/>
      <c r="E192" s="775"/>
      <c r="F192" s="775"/>
      <c r="G192" s="772"/>
      <c r="H192" s="772"/>
      <c r="I192" s="927"/>
      <c r="J192" s="175" t="s">
        <v>107</v>
      </c>
      <c r="K192" s="447" t="s">
        <v>106</v>
      </c>
      <c r="L192" s="448">
        <v>33429</v>
      </c>
    </row>
    <row r="193" spans="1:123" ht="37.5" customHeight="1" x14ac:dyDescent="0.3">
      <c r="A193" s="25" t="s">
        <v>175</v>
      </c>
      <c r="B193" s="152"/>
      <c r="C193" s="106" t="s">
        <v>328</v>
      </c>
      <c r="D193" s="47" t="s">
        <v>294</v>
      </c>
      <c r="E193" s="47" t="s">
        <v>361</v>
      </c>
      <c r="F193" s="47" t="s">
        <v>184</v>
      </c>
      <c r="G193" s="391"/>
      <c r="H193" s="391"/>
      <c r="I193" s="49"/>
      <c r="J193" s="95" t="s">
        <v>323</v>
      </c>
      <c r="K193" s="446">
        <v>3</v>
      </c>
      <c r="L193" s="446">
        <v>3</v>
      </c>
    </row>
    <row r="194" spans="1:123" ht="31.5" customHeight="1" x14ac:dyDescent="0.3">
      <c r="A194" s="13" t="s">
        <v>180</v>
      </c>
      <c r="B194" s="143"/>
      <c r="C194" s="172" t="s">
        <v>654</v>
      </c>
      <c r="D194" s="26" t="s">
        <v>294</v>
      </c>
      <c r="E194" s="26" t="s">
        <v>156</v>
      </c>
      <c r="F194" s="26" t="s">
        <v>563</v>
      </c>
      <c r="G194" s="129">
        <f>H194+I194</f>
        <v>2699</v>
      </c>
      <c r="H194" s="174">
        <v>2564.04</v>
      </c>
      <c r="I194" s="174">
        <v>134.96</v>
      </c>
      <c r="J194" s="95" t="s">
        <v>655</v>
      </c>
      <c r="K194" s="127">
        <v>1</v>
      </c>
      <c r="L194" s="127">
        <v>1</v>
      </c>
    </row>
    <row r="195" spans="1:123" ht="86.4" x14ac:dyDescent="0.3">
      <c r="A195" s="13" t="s">
        <v>188</v>
      </c>
      <c r="B195" s="151"/>
      <c r="C195" s="95" t="s">
        <v>31</v>
      </c>
      <c r="D195" s="26" t="s">
        <v>294</v>
      </c>
      <c r="E195" s="26" t="s">
        <v>362</v>
      </c>
      <c r="F195" s="26" t="s">
        <v>155</v>
      </c>
      <c r="G195" s="392">
        <v>48582</v>
      </c>
      <c r="H195" s="390">
        <v>46152.9</v>
      </c>
      <c r="I195" s="12">
        <f>G195-H195</f>
        <v>2429.0999999999985</v>
      </c>
      <c r="J195" s="95" t="s">
        <v>105</v>
      </c>
      <c r="K195" s="127">
        <v>10</v>
      </c>
      <c r="L195" s="446">
        <v>10</v>
      </c>
    </row>
    <row r="196" spans="1:123" ht="32.25" customHeight="1" x14ac:dyDescent="0.3">
      <c r="A196" s="13" t="s">
        <v>189</v>
      </c>
      <c r="B196" s="151"/>
      <c r="C196" s="95" t="s">
        <v>430</v>
      </c>
      <c r="D196" s="26" t="s">
        <v>294</v>
      </c>
      <c r="E196" s="26" t="s">
        <v>155</v>
      </c>
      <c r="F196" s="26" t="s">
        <v>181</v>
      </c>
      <c r="G196" s="392">
        <v>28960.799999999999</v>
      </c>
      <c r="H196" s="392">
        <v>24000</v>
      </c>
      <c r="I196" s="12">
        <f>G196-H196</f>
        <v>4960.7999999999993</v>
      </c>
      <c r="J196" s="4" t="s">
        <v>108</v>
      </c>
      <c r="K196" s="127">
        <v>10</v>
      </c>
      <c r="L196" s="446">
        <v>10</v>
      </c>
    </row>
    <row r="197" spans="1:123" ht="32.25" customHeight="1" x14ac:dyDescent="0.3">
      <c r="A197" s="13" t="s">
        <v>296</v>
      </c>
      <c r="B197" s="151"/>
      <c r="C197" s="95" t="s">
        <v>430</v>
      </c>
      <c r="D197" s="26" t="s">
        <v>294</v>
      </c>
      <c r="E197" s="26" t="s">
        <v>155</v>
      </c>
      <c r="F197" s="26" t="s">
        <v>181</v>
      </c>
      <c r="G197" s="392">
        <v>28960.799999999999</v>
      </c>
      <c r="H197" s="392">
        <v>24000</v>
      </c>
      <c r="I197" s="12">
        <f>G197-H197</f>
        <v>4960.7999999999993</v>
      </c>
      <c r="J197" s="4" t="s">
        <v>108</v>
      </c>
      <c r="K197" s="127">
        <v>10</v>
      </c>
      <c r="L197" s="446">
        <v>10</v>
      </c>
    </row>
    <row r="198" spans="1:123" ht="32.25" customHeight="1" x14ac:dyDescent="0.3">
      <c r="A198" s="273" t="s">
        <v>201</v>
      </c>
      <c r="B198" s="274"/>
      <c r="C198" s="275" t="s">
        <v>737</v>
      </c>
      <c r="D198" s="276" t="s">
        <v>294</v>
      </c>
      <c r="E198" s="276" t="s">
        <v>714</v>
      </c>
      <c r="F198" s="276" t="s">
        <v>694</v>
      </c>
      <c r="G198" s="393">
        <v>14796</v>
      </c>
      <c r="H198" s="393">
        <v>0</v>
      </c>
      <c r="I198" s="277">
        <v>14796</v>
      </c>
      <c r="J198" s="278" t="s">
        <v>738</v>
      </c>
      <c r="K198" s="449">
        <v>4</v>
      </c>
      <c r="L198" s="450">
        <v>4</v>
      </c>
    </row>
    <row r="199" spans="1:123" ht="32.25" customHeight="1" x14ac:dyDescent="0.3">
      <c r="A199" s="262" t="s">
        <v>206</v>
      </c>
      <c r="B199" s="263"/>
      <c r="C199" s="264" t="s">
        <v>729</v>
      </c>
      <c r="D199" s="265" t="s">
        <v>294</v>
      </c>
      <c r="E199" s="265" t="s">
        <v>730</v>
      </c>
      <c r="F199" s="265" t="s">
        <v>731</v>
      </c>
      <c r="G199" s="394">
        <v>15181.74</v>
      </c>
      <c r="H199" s="394">
        <v>0</v>
      </c>
      <c r="I199" s="266">
        <f t="shared" ref="I199" si="4">G199-H199</f>
        <v>15181.74</v>
      </c>
      <c r="J199" s="267" t="s">
        <v>732</v>
      </c>
      <c r="K199" s="451">
        <v>2</v>
      </c>
      <c r="L199" s="452">
        <v>2</v>
      </c>
    </row>
    <row r="200" spans="1:123" s="128" customFormat="1" ht="32.25" customHeight="1" x14ac:dyDescent="0.3">
      <c r="A200" s="262" t="s">
        <v>215</v>
      </c>
      <c r="B200" s="263"/>
      <c r="C200" s="264" t="s">
        <v>733</v>
      </c>
      <c r="D200" s="265" t="s">
        <v>294</v>
      </c>
      <c r="E200" s="265" t="s">
        <v>734</v>
      </c>
      <c r="F200" s="265" t="s">
        <v>735</v>
      </c>
      <c r="G200" s="394"/>
      <c r="H200" s="394">
        <v>0</v>
      </c>
      <c r="I200" s="266">
        <f t="shared" ref="I200" si="5">G200-H200</f>
        <v>0</v>
      </c>
      <c r="J200" s="267" t="s">
        <v>736</v>
      </c>
      <c r="K200" s="451">
        <v>28</v>
      </c>
      <c r="L200" s="452">
        <v>28</v>
      </c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</row>
    <row r="201" spans="1:123" x14ac:dyDescent="0.3">
      <c r="A201" s="740" t="s">
        <v>220</v>
      </c>
      <c r="B201" s="145"/>
      <c r="C201" s="741" t="s">
        <v>389</v>
      </c>
      <c r="D201" s="742" t="s">
        <v>294</v>
      </c>
      <c r="E201" s="742" t="s">
        <v>368</v>
      </c>
      <c r="F201" s="742" t="s">
        <v>388</v>
      </c>
      <c r="G201" s="613"/>
      <c r="H201" s="613"/>
      <c r="I201" s="615">
        <f>G201-H201</f>
        <v>0</v>
      </c>
      <c r="J201" s="741" t="s">
        <v>390</v>
      </c>
      <c r="K201" s="809">
        <v>6</v>
      </c>
      <c r="L201" s="917">
        <v>6</v>
      </c>
    </row>
    <row r="202" spans="1:123" x14ac:dyDescent="0.3">
      <c r="A202" s="616"/>
      <c r="B202" s="146"/>
      <c r="C202" s="606"/>
      <c r="D202" s="616"/>
      <c r="E202" s="616"/>
      <c r="F202" s="616"/>
      <c r="G202" s="614"/>
      <c r="H202" s="614"/>
      <c r="I202" s="616"/>
      <c r="J202" s="727"/>
      <c r="K202" s="798"/>
      <c r="L202" s="798"/>
    </row>
    <row r="203" spans="1:123" x14ac:dyDescent="0.3">
      <c r="A203" s="340" t="s">
        <v>553</v>
      </c>
      <c r="B203" s="497"/>
      <c r="C203" s="247" t="s">
        <v>586</v>
      </c>
      <c r="D203" s="269" t="s">
        <v>294</v>
      </c>
      <c r="E203" s="269" t="s">
        <v>153</v>
      </c>
      <c r="F203" s="269" t="s">
        <v>587</v>
      </c>
      <c r="G203" s="270">
        <f>H203+I203</f>
        <v>74.400000000000006</v>
      </c>
      <c r="H203" s="270">
        <v>74.400000000000006</v>
      </c>
      <c r="I203" s="270">
        <v>0</v>
      </c>
      <c r="J203" s="251" t="s">
        <v>588</v>
      </c>
      <c r="K203" s="271">
        <v>2</v>
      </c>
      <c r="L203" s="271">
        <v>2</v>
      </c>
    </row>
    <row r="204" spans="1:123" ht="20.100000000000001" customHeight="1" x14ac:dyDescent="0.3">
      <c r="A204" s="894" t="s">
        <v>553</v>
      </c>
      <c r="B204" s="895"/>
      <c r="C204" s="779" t="s">
        <v>604</v>
      </c>
      <c r="D204" s="923" t="s">
        <v>605</v>
      </c>
      <c r="E204" s="457" t="s">
        <v>587</v>
      </c>
      <c r="F204" s="457" t="s">
        <v>606</v>
      </c>
      <c r="G204" s="458">
        <f t="shared" ref="G204:G207" si="6">H204+I204</f>
        <v>9662.0499999999993</v>
      </c>
      <c r="H204" s="459">
        <f>11*438.04+384.23</f>
        <v>5202.67</v>
      </c>
      <c r="I204" s="459">
        <f>3*655.84+11*(655.84-438.04)+(480.29-384.23)</f>
        <v>4459.38</v>
      </c>
      <c r="J204" s="416" t="s">
        <v>572</v>
      </c>
      <c r="K204" s="427">
        <v>1</v>
      </c>
      <c r="L204" s="427">
        <v>1</v>
      </c>
    </row>
    <row r="205" spans="1:123" ht="20.100000000000001" customHeight="1" x14ac:dyDescent="0.3">
      <c r="A205" s="894"/>
      <c r="B205" s="614"/>
      <c r="C205" s="779"/>
      <c r="D205" s="923"/>
      <c r="E205" s="460" t="s">
        <v>587</v>
      </c>
      <c r="F205" s="460" t="s">
        <v>607</v>
      </c>
      <c r="G205" s="461">
        <f t="shared" si="6"/>
        <v>410.64</v>
      </c>
      <c r="H205" s="462">
        <f>3*136.88</f>
        <v>410.64</v>
      </c>
      <c r="I205" s="462">
        <v>0</v>
      </c>
      <c r="J205" s="420" t="s">
        <v>608</v>
      </c>
      <c r="K205" s="463">
        <v>1</v>
      </c>
      <c r="L205" s="463">
        <v>1</v>
      </c>
    </row>
    <row r="206" spans="1:123" ht="20.100000000000001" customHeight="1" x14ac:dyDescent="0.3">
      <c r="A206" s="894" t="s">
        <v>553</v>
      </c>
      <c r="B206" s="895"/>
      <c r="C206" s="779" t="s">
        <v>634</v>
      </c>
      <c r="D206" s="923" t="s">
        <v>568</v>
      </c>
      <c r="E206" s="464" t="s">
        <v>625</v>
      </c>
      <c r="F206" s="464" t="s">
        <v>160</v>
      </c>
      <c r="G206" s="465">
        <f t="shared" si="6"/>
        <v>3522.18</v>
      </c>
      <c r="H206" s="466">
        <v>3346.02</v>
      </c>
      <c r="I206" s="459">
        <v>176.15999999999985</v>
      </c>
      <c r="J206" s="416" t="s">
        <v>635</v>
      </c>
      <c r="K206" s="427">
        <v>1</v>
      </c>
      <c r="L206" s="427">
        <v>1</v>
      </c>
    </row>
    <row r="207" spans="1:123" ht="20.100000000000001" customHeight="1" x14ac:dyDescent="0.3">
      <c r="A207" s="894"/>
      <c r="B207" s="614"/>
      <c r="C207" s="779"/>
      <c r="D207" s="923"/>
      <c r="E207" s="467" t="s">
        <v>625</v>
      </c>
      <c r="F207" s="467" t="s">
        <v>156</v>
      </c>
      <c r="G207" s="468">
        <f t="shared" si="6"/>
        <v>8453.0400000000009</v>
      </c>
      <c r="H207" s="469">
        <v>7057.32</v>
      </c>
      <c r="I207" s="462">
        <v>1395.7200000000012</v>
      </c>
      <c r="J207" s="420" t="s">
        <v>572</v>
      </c>
      <c r="K207" s="463">
        <v>1</v>
      </c>
      <c r="L207" s="463">
        <v>1</v>
      </c>
    </row>
    <row r="208" spans="1:123" ht="20.100000000000001" customHeight="1" x14ac:dyDescent="0.3">
      <c r="A208" s="894" t="s">
        <v>553</v>
      </c>
      <c r="B208" s="895"/>
      <c r="C208" s="779" t="s">
        <v>658</v>
      </c>
      <c r="D208" s="657" t="s">
        <v>294</v>
      </c>
      <c r="E208" s="470" t="s">
        <v>657</v>
      </c>
      <c r="F208" s="470" t="s">
        <v>659</v>
      </c>
      <c r="G208" s="471">
        <f>H208+I208</f>
        <v>10796</v>
      </c>
      <c r="H208" s="471">
        <v>8636.7999999999993</v>
      </c>
      <c r="I208" s="471">
        <v>2159.1999999999998</v>
      </c>
      <c r="J208" s="416" t="s">
        <v>660</v>
      </c>
      <c r="K208" s="427">
        <v>4</v>
      </c>
      <c r="L208" s="472">
        <v>4</v>
      </c>
    </row>
    <row r="209" spans="1:12" ht="20.100000000000001" customHeight="1" x14ac:dyDescent="0.3">
      <c r="A209" s="894"/>
      <c r="B209" s="614"/>
      <c r="C209" s="779"/>
      <c r="D209" s="657"/>
      <c r="E209" s="473" t="s">
        <v>657</v>
      </c>
      <c r="F209" s="473" t="s">
        <v>179</v>
      </c>
      <c r="G209" s="474">
        <f>H209+I209</f>
        <v>5883.7899999999991</v>
      </c>
      <c r="H209" s="474">
        <v>4696.1899999999996</v>
      </c>
      <c r="I209" s="474">
        <v>1187.5999999999999</v>
      </c>
      <c r="J209" s="420" t="s">
        <v>661</v>
      </c>
      <c r="K209" s="475">
        <v>1</v>
      </c>
      <c r="L209" s="475">
        <v>1</v>
      </c>
    </row>
    <row r="210" spans="1:12" ht="56.25" customHeight="1" x14ac:dyDescent="0.3">
      <c r="A210" s="340" t="s">
        <v>553</v>
      </c>
      <c r="B210" s="497"/>
      <c r="C210" s="247" t="s">
        <v>662</v>
      </c>
      <c r="D210" s="269" t="s">
        <v>294</v>
      </c>
      <c r="E210" s="269" t="s">
        <v>178</v>
      </c>
      <c r="F210" s="269" t="s">
        <v>663</v>
      </c>
      <c r="G210" s="257">
        <f>H210+I210</f>
        <v>14.47</v>
      </c>
      <c r="H210" s="270">
        <v>14.47</v>
      </c>
      <c r="I210" s="270">
        <v>0</v>
      </c>
      <c r="J210" s="251" t="s">
        <v>664</v>
      </c>
      <c r="K210" s="271">
        <v>1</v>
      </c>
      <c r="L210" s="271">
        <v>1</v>
      </c>
    </row>
    <row r="211" spans="1:12" ht="57.6" x14ac:dyDescent="0.3">
      <c r="A211" s="340" t="s">
        <v>553</v>
      </c>
      <c r="B211" s="497"/>
      <c r="C211" s="247" t="s">
        <v>669</v>
      </c>
      <c r="D211" s="269" t="s">
        <v>294</v>
      </c>
      <c r="E211" s="269" t="s">
        <v>670</v>
      </c>
      <c r="F211" s="269" t="s">
        <v>671</v>
      </c>
      <c r="G211" s="257">
        <f t="shared" ref="G211:G212" si="7">H211+I211</f>
        <v>8420.880000000001</v>
      </c>
      <c r="H211" s="270">
        <v>6736.68</v>
      </c>
      <c r="I211" s="270">
        <v>1684.2</v>
      </c>
      <c r="J211" s="251" t="s">
        <v>660</v>
      </c>
      <c r="K211" s="272">
        <v>2</v>
      </c>
      <c r="L211" s="271">
        <v>2</v>
      </c>
    </row>
    <row r="212" spans="1:12" ht="57.6" x14ac:dyDescent="0.3">
      <c r="A212" s="340" t="s">
        <v>553</v>
      </c>
      <c r="B212" s="497"/>
      <c r="C212" s="247" t="s">
        <v>669</v>
      </c>
      <c r="D212" s="269" t="s">
        <v>294</v>
      </c>
      <c r="E212" s="269" t="s">
        <v>672</v>
      </c>
      <c r="F212" s="269" t="s">
        <v>208</v>
      </c>
      <c r="G212" s="257">
        <f t="shared" si="7"/>
        <v>5052.4799999999996</v>
      </c>
      <c r="H212" s="270">
        <v>4041.96</v>
      </c>
      <c r="I212" s="270">
        <v>1010.52</v>
      </c>
      <c r="J212" s="251" t="s">
        <v>673</v>
      </c>
      <c r="K212" s="271">
        <v>1</v>
      </c>
      <c r="L212" s="271">
        <v>1</v>
      </c>
    </row>
    <row r="213" spans="1:12" ht="32.25" customHeight="1" x14ac:dyDescent="0.3">
      <c r="A213" s="626" t="s">
        <v>553</v>
      </c>
      <c r="B213" s="628"/>
      <c r="C213" s="630" t="s">
        <v>882</v>
      </c>
      <c r="D213" s="632" t="s">
        <v>294</v>
      </c>
      <c r="E213" s="476" t="s">
        <v>883</v>
      </c>
      <c r="F213" s="476" t="s">
        <v>884</v>
      </c>
      <c r="G213" s="477">
        <v>9507.06</v>
      </c>
      <c r="H213" s="478">
        <v>7057.44</v>
      </c>
      <c r="I213" s="478">
        <v>2449.62</v>
      </c>
      <c r="J213" s="479" t="s">
        <v>885</v>
      </c>
      <c r="K213" s="480">
        <v>1</v>
      </c>
      <c r="L213" s="480">
        <v>1</v>
      </c>
    </row>
    <row r="214" spans="1:12" ht="33" customHeight="1" x14ac:dyDescent="0.3">
      <c r="A214" s="627"/>
      <c r="B214" s="629"/>
      <c r="C214" s="631"/>
      <c r="D214" s="633"/>
      <c r="E214" s="481" t="s">
        <v>883</v>
      </c>
      <c r="F214" s="481" t="s">
        <v>886</v>
      </c>
      <c r="G214" s="482">
        <v>793.66</v>
      </c>
      <c r="H214" s="483">
        <v>588.12</v>
      </c>
      <c r="I214" s="483">
        <v>205.54</v>
      </c>
      <c r="J214" s="484" t="s">
        <v>887</v>
      </c>
      <c r="K214" s="485">
        <v>2</v>
      </c>
      <c r="L214" s="485">
        <v>2</v>
      </c>
    </row>
    <row r="215" spans="1:12" ht="14.4" x14ac:dyDescent="0.3">
      <c r="A215" s="749" t="s">
        <v>553</v>
      </c>
      <c r="B215" s="888"/>
      <c r="C215" s="750" t="s">
        <v>589</v>
      </c>
      <c r="D215" s="956" t="s">
        <v>590</v>
      </c>
      <c r="E215" s="747" t="s">
        <v>355</v>
      </c>
      <c r="F215" s="747" t="s">
        <v>591</v>
      </c>
      <c r="G215" s="748">
        <f>H215+I215</f>
        <v>9953.1</v>
      </c>
      <c r="H215" s="624">
        <v>8000</v>
      </c>
      <c r="I215" s="624">
        <v>1953.1</v>
      </c>
      <c r="J215" s="486" t="s">
        <v>592</v>
      </c>
      <c r="K215" s="487">
        <v>9</v>
      </c>
      <c r="L215" s="487">
        <v>9</v>
      </c>
    </row>
    <row r="216" spans="1:12" s="2" customFormat="1" ht="15" customHeight="1" x14ac:dyDescent="0.2">
      <c r="A216" s="749"/>
      <c r="B216" s="798"/>
      <c r="C216" s="750"/>
      <c r="D216" s="956"/>
      <c r="E216" s="747"/>
      <c r="F216" s="747"/>
      <c r="G216" s="748"/>
      <c r="H216" s="624"/>
      <c r="I216" s="624"/>
      <c r="J216" s="488" t="s">
        <v>593</v>
      </c>
      <c r="K216" s="489">
        <v>2</v>
      </c>
      <c r="L216" s="489">
        <v>2</v>
      </c>
    </row>
    <row r="217" spans="1:12" s="2" customFormat="1" ht="13.5" customHeight="1" x14ac:dyDescent="0.2">
      <c r="A217" s="749"/>
      <c r="B217" s="798"/>
      <c r="C217" s="750"/>
      <c r="D217" s="956"/>
      <c r="E217" s="747"/>
      <c r="F217" s="747"/>
      <c r="G217" s="748"/>
      <c r="H217" s="624"/>
      <c r="I217" s="624"/>
      <c r="J217" s="488" t="s">
        <v>594</v>
      </c>
      <c r="K217" s="490">
        <v>1</v>
      </c>
      <c r="L217" s="490">
        <v>1</v>
      </c>
    </row>
    <row r="218" spans="1:12" s="2" customFormat="1" ht="18" customHeight="1" x14ac:dyDescent="0.2">
      <c r="A218" s="749"/>
      <c r="B218" s="798"/>
      <c r="C218" s="750"/>
      <c r="D218" s="956"/>
      <c r="E218" s="747"/>
      <c r="F218" s="747"/>
      <c r="G218" s="748"/>
      <c r="H218" s="624"/>
      <c r="I218" s="624"/>
      <c r="J218" s="491" t="s">
        <v>595</v>
      </c>
      <c r="K218" s="492">
        <v>4</v>
      </c>
      <c r="L218" s="492">
        <v>4</v>
      </c>
    </row>
    <row r="219" spans="1:12" s="2" customFormat="1" ht="17.25" customHeight="1" x14ac:dyDescent="0.2">
      <c r="A219" s="749"/>
      <c r="B219" s="798"/>
      <c r="C219" s="750"/>
      <c r="D219" s="956"/>
      <c r="E219" s="747"/>
      <c r="F219" s="747"/>
      <c r="G219" s="748"/>
      <c r="H219" s="624"/>
      <c r="I219" s="624"/>
      <c r="J219" s="488" t="s">
        <v>596</v>
      </c>
      <c r="K219" s="493">
        <v>3000</v>
      </c>
      <c r="L219" s="493">
        <v>3000</v>
      </c>
    </row>
    <row r="220" spans="1:12" s="2" customFormat="1" ht="15.75" customHeight="1" x14ac:dyDescent="0.2">
      <c r="A220" s="749"/>
      <c r="B220" s="798"/>
      <c r="C220" s="750"/>
      <c r="D220" s="956"/>
      <c r="E220" s="747"/>
      <c r="F220" s="747"/>
      <c r="G220" s="748"/>
      <c r="H220" s="624"/>
      <c r="I220" s="624"/>
      <c r="J220" s="488" t="s">
        <v>597</v>
      </c>
      <c r="K220" s="493">
        <v>200</v>
      </c>
      <c r="L220" s="493">
        <v>200</v>
      </c>
    </row>
    <row r="221" spans="1:12" ht="14.4" x14ac:dyDescent="0.3">
      <c r="A221" s="749"/>
      <c r="B221" s="798"/>
      <c r="C221" s="750"/>
      <c r="D221" s="956"/>
      <c r="E221" s="747"/>
      <c r="F221" s="747"/>
      <c r="G221" s="748"/>
      <c r="H221" s="624"/>
      <c r="I221" s="624"/>
      <c r="J221" s="488" t="s">
        <v>598</v>
      </c>
      <c r="K221" s="494">
        <v>2</v>
      </c>
      <c r="L221" s="494">
        <v>2</v>
      </c>
    </row>
    <row r="222" spans="1:12" ht="14.4" x14ac:dyDescent="0.3">
      <c r="A222" s="749"/>
      <c r="B222" s="798"/>
      <c r="C222" s="750"/>
      <c r="D222" s="956"/>
      <c r="E222" s="747"/>
      <c r="F222" s="747"/>
      <c r="G222" s="748"/>
      <c r="H222" s="624"/>
      <c r="I222" s="624"/>
      <c r="J222" s="488" t="s">
        <v>599</v>
      </c>
      <c r="K222" s="494">
        <v>7</v>
      </c>
      <c r="L222" s="494">
        <v>7</v>
      </c>
    </row>
    <row r="223" spans="1:12" ht="14.4" x14ac:dyDescent="0.3">
      <c r="A223" s="749"/>
      <c r="B223" s="614"/>
      <c r="C223" s="750"/>
      <c r="D223" s="956"/>
      <c r="E223" s="747"/>
      <c r="F223" s="747"/>
      <c r="G223" s="748"/>
      <c r="H223" s="624"/>
      <c r="I223" s="624"/>
      <c r="J223" s="495" t="s">
        <v>600</v>
      </c>
      <c r="K223" s="496">
        <v>1</v>
      </c>
      <c r="L223" s="496">
        <v>1</v>
      </c>
    </row>
    <row r="224" spans="1:12" ht="14.4" x14ac:dyDescent="0.3">
      <c r="A224" s="749" t="s">
        <v>553</v>
      </c>
      <c r="B224" s="888"/>
      <c r="C224" s="750" t="s">
        <v>589</v>
      </c>
      <c r="D224" s="655" t="s">
        <v>370</v>
      </c>
      <c r="E224" s="804" t="s">
        <v>355</v>
      </c>
      <c r="F224" s="804" t="s">
        <v>591</v>
      </c>
      <c r="G224" s="748">
        <f>H224+I224</f>
        <v>1999</v>
      </c>
      <c r="H224" s="625">
        <v>1800</v>
      </c>
      <c r="I224" s="625">
        <v>199</v>
      </c>
      <c r="J224" s="486" t="s">
        <v>601</v>
      </c>
      <c r="K224" s="505">
        <v>1</v>
      </c>
      <c r="L224" s="505">
        <v>1</v>
      </c>
    </row>
    <row r="225" spans="1:13" ht="15" customHeight="1" x14ac:dyDescent="0.3">
      <c r="A225" s="749"/>
      <c r="B225" s="798"/>
      <c r="C225" s="750"/>
      <c r="D225" s="655"/>
      <c r="E225" s="804"/>
      <c r="F225" s="804"/>
      <c r="G225" s="748"/>
      <c r="H225" s="625"/>
      <c r="I225" s="625"/>
      <c r="J225" s="488" t="s">
        <v>592</v>
      </c>
      <c r="K225" s="490">
        <v>1</v>
      </c>
      <c r="L225" s="490">
        <v>1</v>
      </c>
    </row>
    <row r="226" spans="1:13" ht="14.4" x14ac:dyDescent="0.3">
      <c r="A226" s="749"/>
      <c r="B226" s="798"/>
      <c r="C226" s="750"/>
      <c r="D226" s="655"/>
      <c r="E226" s="804"/>
      <c r="F226" s="804"/>
      <c r="G226" s="748"/>
      <c r="H226" s="625"/>
      <c r="I226" s="625"/>
      <c r="J226" s="488" t="s">
        <v>602</v>
      </c>
      <c r="K226" s="494">
        <v>100</v>
      </c>
      <c r="L226" s="494">
        <v>100</v>
      </c>
    </row>
    <row r="227" spans="1:13" ht="14.4" x14ac:dyDescent="0.3">
      <c r="A227" s="749"/>
      <c r="B227" s="614"/>
      <c r="C227" s="750"/>
      <c r="D227" s="655"/>
      <c r="E227" s="804"/>
      <c r="F227" s="804"/>
      <c r="G227" s="748"/>
      <c r="H227" s="625"/>
      <c r="I227" s="625"/>
      <c r="J227" s="495" t="s">
        <v>603</v>
      </c>
      <c r="K227" s="506">
        <v>1</v>
      </c>
      <c r="L227" s="506">
        <v>1</v>
      </c>
    </row>
    <row r="228" spans="1:13" ht="14.4" x14ac:dyDescent="0.3">
      <c r="A228" s="749" t="s">
        <v>553</v>
      </c>
      <c r="B228" s="888"/>
      <c r="C228" s="750" t="s">
        <v>636</v>
      </c>
      <c r="D228" s="655" t="s">
        <v>370</v>
      </c>
      <c r="E228" s="655" t="s">
        <v>606</v>
      </c>
      <c r="F228" s="655" t="s">
        <v>606</v>
      </c>
      <c r="G228" s="625">
        <f t="shared" ref="G228:G234" si="8">H228+I228</f>
        <v>10572.4</v>
      </c>
      <c r="H228" s="625">
        <v>10000</v>
      </c>
      <c r="I228" s="625">
        <v>572.4</v>
      </c>
      <c r="J228" s="486" t="s">
        <v>637</v>
      </c>
      <c r="K228" s="507">
        <v>19250</v>
      </c>
      <c r="L228" s="508">
        <v>10572.4</v>
      </c>
    </row>
    <row r="229" spans="1:13" ht="14.4" x14ac:dyDescent="0.3">
      <c r="A229" s="749"/>
      <c r="B229" s="798"/>
      <c r="C229" s="893"/>
      <c r="D229" s="883"/>
      <c r="E229" s="749"/>
      <c r="F229" s="749"/>
      <c r="G229" s="748">
        <f t="shared" si="8"/>
        <v>0</v>
      </c>
      <c r="H229" s="748"/>
      <c r="I229" s="748"/>
      <c r="J229" s="488" t="s">
        <v>638</v>
      </c>
      <c r="K229" s="490">
        <v>12</v>
      </c>
      <c r="L229" s="490">
        <v>12</v>
      </c>
    </row>
    <row r="230" spans="1:13" ht="14.4" x14ac:dyDescent="0.3">
      <c r="A230" s="749"/>
      <c r="B230" s="798"/>
      <c r="C230" s="893"/>
      <c r="D230" s="883"/>
      <c r="E230" s="749"/>
      <c r="F230" s="749"/>
      <c r="G230" s="748">
        <f t="shared" si="8"/>
        <v>0</v>
      </c>
      <c r="H230" s="748"/>
      <c r="I230" s="748"/>
      <c r="J230" s="488" t="s">
        <v>639</v>
      </c>
      <c r="K230" s="490">
        <v>4</v>
      </c>
      <c r="L230" s="490">
        <v>4</v>
      </c>
    </row>
    <row r="231" spans="1:13" ht="14.4" x14ac:dyDescent="0.3">
      <c r="A231" s="749"/>
      <c r="B231" s="614"/>
      <c r="C231" s="893"/>
      <c r="D231" s="883"/>
      <c r="E231" s="749"/>
      <c r="F231" s="749"/>
      <c r="G231" s="748">
        <f t="shared" si="8"/>
        <v>0</v>
      </c>
      <c r="H231" s="748"/>
      <c r="I231" s="748"/>
      <c r="J231" s="495" t="s">
        <v>640</v>
      </c>
      <c r="K231" s="506">
        <v>1000</v>
      </c>
      <c r="L231" s="506">
        <v>1500</v>
      </c>
    </row>
    <row r="232" spans="1:13" ht="23.25" customHeight="1" x14ac:dyDescent="0.3">
      <c r="A232" s="749" t="s">
        <v>553</v>
      </c>
      <c r="B232" s="888"/>
      <c r="C232" s="750" t="s">
        <v>641</v>
      </c>
      <c r="D232" s="655" t="s">
        <v>370</v>
      </c>
      <c r="E232" s="655" t="s">
        <v>606</v>
      </c>
      <c r="F232" s="655" t="s">
        <v>606</v>
      </c>
      <c r="G232" s="625">
        <f t="shared" si="8"/>
        <v>2228</v>
      </c>
      <c r="H232" s="625">
        <v>2000</v>
      </c>
      <c r="I232" s="625">
        <v>228</v>
      </c>
      <c r="J232" s="486" t="s">
        <v>637</v>
      </c>
      <c r="K232" s="509">
        <v>19250</v>
      </c>
      <c r="L232" s="508">
        <v>2228</v>
      </c>
    </row>
    <row r="233" spans="1:13" ht="21" customHeight="1" x14ac:dyDescent="0.3">
      <c r="A233" s="749"/>
      <c r="B233" s="798"/>
      <c r="C233" s="750"/>
      <c r="D233" s="655"/>
      <c r="E233" s="655"/>
      <c r="F233" s="655"/>
      <c r="G233" s="625">
        <f t="shared" si="8"/>
        <v>0</v>
      </c>
      <c r="H233" s="625"/>
      <c r="I233" s="625"/>
      <c r="J233" s="488" t="s">
        <v>642</v>
      </c>
      <c r="K233" s="490">
        <v>2</v>
      </c>
      <c r="L233" s="510">
        <v>2</v>
      </c>
    </row>
    <row r="234" spans="1:13" ht="29.25" customHeight="1" x14ac:dyDescent="0.3">
      <c r="A234" s="749"/>
      <c r="B234" s="614"/>
      <c r="C234" s="750"/>
      <c r="D234" s="655"/>
      <c r="E234" s="655"/>
      <c r="F234" s="655"/>
      <c r="G234" s="625">
        <f t="shared" si="8"/>
        <v>0</v>
      </c>
      <c r="H234" s="625"/>
      <c r="I234" s="625"/>
      <c r="J234" s="495" t="s">
        <v>397</v>
      </c>
      <c r="K234" s="506">
        <v>2</v>
      </c>
      <c r="L234" s="506">
        <v>2</v>
      </c>
    </row>
    <row r="235" spans="1:13" ht="29.25" customHeight="1" x14ac:dyDescent="0.3">
      <c r="A235" s="749" t="s">
        <v>553</v>
      </c>
      <c r="B235" s="888"/>
      <c r="C235" s="750" t="s">
        <v>651</v>
      </c>
      <c r="D235" s="655" t="s">
        <v>370</v>
      </c>
      <c r="E235" s="655" t="s">
        <v>171</v>
      </c>
      <c r="F235" s="655" t="s">
        <v>184</v>
      </c>
      <c r="G235" s="625">
        <v>5609</v>
      </c>
      <c r="H235" s="625">
        <v>6000</v>
      </c>
      <c r="I235" s="625">
        <v>324.92</v>
      </c>
      <c r="J235" s="486" t="s">
        <v>637</v>
      </c>
      <c r="K235" s="507">
        <v>6324.92</v>
      </c>
      <c r="L235" s="508">
        <v>6324.92</v>
      </c>
    </row>
    <row r="236" spans="1:13" ht="29.25" customHeight="1" x14ac:dyDescent="0.3">
      <c r="A236" s="749"/>
      <c r="B236" s="798"/>
      <c r="C236" s="750"/>
      <c r="D236" s="655"/>
      <c r="E236" s="655"/>
      <c r="F236" s="655"/>
      <c r="G236" s="625"/>
      <c r="H236" s="625"/>
      <c r="I236" s="625"/>
      <c r="J236" s="488" t="s">
        <v>397</v>
      </c>
      <c r="K236" s="490">
        <v>6</v>
      </c>
      <c r="L236" s="490">
        <v>6</v>
      </c>
    </row>
    <row r="237" spans="1:13" ht="29.25" customHeight="1" x14ac:dyDescent="0.3">
      <c r="A237" s="749"/>
      <c r="B237" s="798"/>
      <c r="C237" s="750"/>
      <c r="D237" s="655"/>
      <c r="E237" s="655"/>
      <c r="F237" s="655"/>
      <c r="G237" s="625"/>
      <c r="H237" s="625"/>
      <c r="I237" s="625"/>
      <c r="J237" s="488" t="s">
        <v>640</v>
      </c>
      <c r="K237" s="490" t="s">
        <v>652</v>
      </c>
      <c r="L237" s="490" t="s">
        <v>653</v>
      </c>
    </row>
    <row r="238" spans="1:13" ht="14.4" x14ac:dyDescent="0.3">
      <c r="A238" s="749"/>
      <c r="B238" s="614"/>
      <c r="C238" s="750"/>
      <c r="D238" s="655"/>
      <c r="E238" s="655"/>
      <c r="F238" s="655"/>
      <c r="G238" s="625"/>
      <c r="H238" s="625"/>
      <c r="I238" s="625"/>
      <c r="J238" s="495" t="s">
        <v>639</v>
      </c>
      <c r="K238" s="496">
        <v>2</v>
      </c>
      <c r="L238" s="496">
        <v>2</v>
      </c>
      <c r="M238" s="58"/>
    </row>
    <row r="239" spans="1:13" ht="18" customHeight="1" x14ac:dyDescent="0.3">
      <c r="A239" s="749" t="s">
        <v>553</v>
      </c>
      <c r="B239" s="888"/>
      <c r="C239" s="750" t="s">
        <v>656</v>
      </c>
      <c r="D239" s="655" t="s">
        <v>370</v>
      </c>
      <c r="E239" s="655" t="s">
        <v>657</v>
      </c>
      <c r="F239" s="655" t="s">
        <v>657</v>
      </c>
      <c r="G239" s="748">
        <f>H239+I239</f>
        <v>2235.5300000000002</v>
      </c>
      <c r="H239" s="625">
        <v>2000</v>
      </c>
      <c r="I239" s="623">
        <v>235.53</v>
      </c>
      <c r="J239" s="486" t="s">
        <v>637</v>
      </c>
      <c r="K239" s="508">
        <v>2235.5300000000002</v>
      </c>
      <c r="L239" s="508">
        <v>2235.5300000000002</v>
      </c>
    </row>
    <row r="240" spans="1:13" ht="18" customHeight="1" x14ac:dyDescent="0.3">
      <c r="A240" s="749"/>
      <c r="B240" s="798"/>
      <c r="C240" s="750"/>
      <c r="D240" s="655"/>
      <c r="E240" s="655"/>
      <c r="F240" s="655"/>
      <c r="G240" s="748"/>
      <c r="H240" s="625"/>
      <c r="I240" s="623"/>
      <c r="J240" s="488" t="s">
        <v>397</v>
      </c>
      <c r="K240" s="490">
        <v>2</v>
      </c>
      <c r="L240" s="490">
        <v>2</v>
      </c>
    </row>
    <row r="241" spans="1:12" ht="18" customHeight="1" x14ac:dyDescent="0.3">
      <c r="A241" s="749"/>
      <c r="B241" s="614"/>
      <c r="C241" s="750"/>
      <c r="D241" s="655"/>
      <c r="E241" s="655"/>
      <c r="F241" s="655"/>
      <c r="G241" s="748"/>
      <c r="H241" s="625"/>
      <c r="I241" s="623"/>
      <c r="J241" s="495" t="s">
        <v>639</v>
      </c>
      <c r="K241" s="496">
        <v>4</v>
      </c>
      <c r="L241" s="496">
        <v>4</v>
      </c>
    </row>
    <row r="242" spans="1:12" ht="22.5" customHeight="1" x14ac:dyDescent="0.3">
      <c r="A242" s="749" t="s">
        <v>553</v>
      </c>
      <c r="B242" s="888"/>
      <c r="C242" s="750" t="s">
        <v>665</v>
      </c>
      <c r="D242" s="655" t="s">
        <v>370</v>
      </c>
      <c r="E242" s="655" t="s">
        <v>666</v>
      </c>
      <c r="F242" s="655" t="s">
        <v>217</v>
      </c>
      <c r="G242" s="624">
        <v>5609</v>
      </c>
      <c r="H242" s="625">
        <v>7000</v>
      </c>
      <c r="I242" s="623">
        <v>427.7</v>
      </c>
      <c r="J242" s="486" t="s">
        <v>637</v>
      </c>
      <c r="K242" s="511">
        <v>7427.2</v>
      </c>
      <c r="L242" s="508">
        <v>7427.2</v>
      </c>
    </row>
    <row r="243" spans="1:12" s="2" customFormat="1" ht="23.25" customHeight="1" x14ac:dyDescent="0.2">
      <c r="A243" s="749"/>
      <c r="B243" s="798"/>
      <c r="C243" s="750"/>
      <c r="D243" s="655"/>
      <c r="E243" s="655"/>
      <c r="F243" s="655"/>
      <c r="G243" s="624"/>
      <c r="H243" s="625"/>
      <c r="I243" s="623"/>
      <c r="J243" s="488" t="s">
        <v>397</v>
      </c>
      <c r="K243" s="490">
        <v>10</v>
      </c>
      <c r="L243" s="513">
        <v>10</v>
      </c>
    </row>
    <row r="244" spans="1:12" s="2" customFormat="1" ht="21.75" customHeight="1" x14ac:dyDescent="0.2">
      <c r="A244" s="749"/>
      <c r="B244" s="614"/>
      <c r="C244" s="893"/>
      <c r="D244" s="655"/>
      <c r="E244" s="655"/>
      <c r="F244" s="655"/>
      <c r="G244" s="624"/>
      <c r="H244" s="625"/>
      <c r="I244" s="623"/>
      <c r="J244" s="495" t="s">
        <v>640</v>
      </c>
      <c r="K244" s="506">
        <v>1400</v>
      </c>
      <c r="L244" s="512">
        <v>1400</v>
      </c>
    </row>
    <row r="245" spans="1:12" s="2" customFormat="1" ht="18" customHeight="1" x14ac:dyDescent="0.2">
      <c r="A245" s="749" t="s">
        <v>553</v>
      </c>
      <c r="B245" s="888"/>
      <c r="C245" s="750" t="s">
        <v>674</v>
      </c>
      <c r="D245" s="655" t="s">
        <v>370</v>
      </c>
      <c r="E245" s="655" t="s">
        <v>172</v>
      </c>
      <c r="F245" s="655" t="s">
        <v>172</v>
      </c>
      <c r="G245" s="624">
        <f t="shared" ref="G245:G246" si="9">H245+I245</f>
        <v>2375</v>
      </c>
      <c r="H245" s="625">
        <v>2000</v>
      </c>
      <c r="I245" s="623">
        <v>375</v>
      </c>
      <c r="J245" s="486" t="s">
        <v>637</v>
      </c>
      <c r="K245" s="508">
        <v>2375</v>
      </c>
      <c r="L245" s="508">
        <v>2375</v>
      </c>
    </row>
    <row r="246" spans="1:12" ht="18" customHeight="1" x14ac:dyDescent="0.3">
      <c r="A246" s="749"/>
      <c r="B246" s="614"/>
      <c r="C246" s="750"/>
      <c r="D246" s="655"/>
      <c r="E246" s="655"/>
      <c r="F246" s="655"/>
      <c r="G246" s="624">
        <f t="shared" si="9"/>
        <v>0</v>
      </c>
      <c r="H246" s="625"/>
      <c r="I246" s="623"/>
      <c r="J246" s="495" t="s">
        <v>397</v>
      </c>
      <c r="K246" s="506">
        <v>4</v>
      </c>
      <c r="L246" s="506">
        <v>4</v>
      </c>
    </row>
    <row r="247" spans="1:12" ht="18" customHeight="1" x14ac:dyDescent="0.3">
      <c r="A247" s="751" t="s">
        <v>553</v>
      </c>
      <c r="B247" s="752"/>
      <c r="C247" s="589" t="s">
        <v>879</v>
      </c>
      <c r="D247" s="591" t="s">
        <v>590</v>
      </c>
      <c r="E247" s="591" t="s">
        <v>880</v>
      </c>
      <c r="F247" s="591" t="s">
        <v>880</v>
      </c>
      <c r="G247" s="593">
        <v>8164.7</v>
      </c>
      <c r="H247" s="595">
        <v>7684.7</v>
      </c>
      <c r="I247" s="597">
        <v>480</v>
      </c>
      <c r="J247" s="514" t="s">
        <v>637</v>
      </c>
      <c r="K247" s="515">
        <v>8164.7</v>
      </c>
      <c r="L247" s="505">
        <v>8164.7</v>
      </c>
    </row>
    <row r="248" spans="1:12" ht="18" customHeight="1" x14ac:dyDescent="0.3">
      <c r="A248" s="716"/>
      <c r="B248" s="753"/>
      <c r="C248" s="755"/>
      <c r="D248" s="759"/>
      <c r="E248" s="759"/>
      <c r="F248" s="759"/>
      <c r="G248" s="760"/>
      <c r="H248" s="807"/>
      <c r="I248" s="808"/>
      <c r="J248" s="518" t="s">
        <v>397</v>
      </c>
      <c r="K248" s="519">
        <v>8</v>
      </c>
      <c r="L248" s="490">
        <v>8</v>
      </c>
    </row>
    <row r="249" spans="1:12" ht="18" customHeight="1" x14ac:dyDescent="0.3">
      <c r="A249" s="616"/>
      <c r="B249" s="754"/>
      <c r="C249" s="590"/>
      <c r="D249" s="592"/>
      <c r="E249" s="592"/>
      <c r="F249" s="592"/>
      <c r="G249" s="594"/>
      <c r="H249" s="596"/>
      <c r="I249" s="598"/>
      <c r="J249" s="516" t="s">
        <v>366</v>
      </c>
      <c r="K249" s="517">
        <v>1400</v>
      </c>
      <c r="L249" s="506">
        <v>600</v>
      </c>
    </row>
    <row r="250" spans="1:12" ht="18" customHeight="1" x14ac:dyDescent="0.3">
      <c r="A250" s="751" t="s">
        <v>553</v>
      </c>
      <c r="B250" s="498"/>
      <c r="C250" s="589" t="s">
        <v>881</v>
      </c>
      <c r="D250" s="591" t="s">
        <v>590</v>
      </c>
      <c r="E250" s="591" t="s">
        <v>880</v>
      </c>
      <c r="F250" s="591" t="s">
        <v>880</v>
      </c>
      <c r="G250" s="593">
        <v>2400</v>
      </c>
      <c r="H250" s="595">
        <v>2181.8200000000002</v>
      </c>
      <c r="I250" s="597">
        <v>218.18</v>
      </c>
      <c r="J250" s="514" t="s">
        <v>637</v>
      </c>
      <c r="K250" s="515">
        <v>2181.8200000000002</v>
      </c>
      <c r="L250" s="505">
        <v>2181.8200000000002</v>
      </c>
    </row>
    <row r="251" spans="1:12" ht="18" customHeight="1" x14ac:dyDescent="0.3">
      <c r="A251" s="639"/>
      <c r="B251" s="498"/>
      <c r="C251" s="590"/>
      <c r="D251" s="592"/>
      <c r="E251" s="592"/>
      <c r="F251" s="592"/>
      <c r="G251" s="594"/>
      <c r="H251" s="596"/>
      <c r="I251" s="598"/>
      <c r="J251" s="516" t="s">
        <v>397</v>
      </c>
      <c r="K251" s="517"/>
      <c r="L251" s="506"/>
    </row>
    <row r="252" spans="1:12" s="2" customFormat="1" x14ac:dyDescent="0.2">
      <c r="A252" s="922" t="s">
        <v>223</v>
      </c>
      <c r="B252" s="153"/>
      <c r="C252" s="817" t="s">
        <v>329</v>
      </c>
      <c r="D252" s="653" t="s">
        <v>363</v>
      </c>
      <c r="E252" s="653" t="s">
        <v>364</v>
      </c>
      <c r="F252" s="653" t="s">
        <v>364</v>
      </c>
      <c r="G252" s="762">
        <v>2113.9499999999998</v>
      </c>
      <c r="H252" s="762">
        <v>113.95</v>
      </c>
      <c r="I252" s="880">
        <f>G252-H252</f>
        <v>1999.9999999999998</v>
      </c>
      <c r="J252" s="96" t="s">
        <v>365</v>
      </c>
      <c r="K252" s="61">
        <v>7</v>
      </c>
      <c r="L252" s="62">
        <v>7</v>
      </c>
    </row>
    <row r="253" spans="1:12" s="2" customFormat="1" ht="19.5" customHeight="1" x14ac:dyDescent="0.2">
      <c r="A253" s="648"/>
      <c r="B253" s="154"/>
      <c r="C253" s="884"/>
      <c r="D253" s="648"/>
      <c r="E253" s="648"/>
      <c r="F253" s="648"/>
      <c r="G253" s="763"/>
      <c r="H253" s="763"/>
      <c r="I253" s="648"/>
      <c r="J253" s="63" t="s">
        <v>366</v>
      </c>
      <c r="K253" s="64">
        <v>350</v>
      </c>
      <c r="L253" s="65">
        <v>350</v>
      </c>
    </row>
    <row r="254" spans="1:12" s="2" customFormat="1" ht="28.8" x14ac:dyDescent="0.3">
      <c r="A254" s="647" t="s">
        <v>238</v>
      </c>
      <c r="B254" s="155"/>
      <c r="C254" s="881" t="s">
        <v>88</v>
      </c>
      <c r="D254" s="756" t="s">
        <v>367</v>
      </c>
      <c r="E254" s="756" t="s">
        <v>157</v>
      </c>
      <c r="F254" s="756" t="s">
        <v>157</v>
      </c>
      <c r="G254" s="757">
        <v>1165</v>
      </c>
      <c r="H254" s="757">
        <v>65</v>
      </c>
      <c r="I254" s="929">
        <f>G254-H254</f>
        <v>1100</v>
      </c>
      <c r="J254" s="97" t="s">
        <v>89</v>
      </c>
      <c r="K254" s="66" t="s">
        <v>91</v>
      </c>
      <c r="L254" s="67">
        <v>1165</v>
      </c>
    </row>
    <row r="255" spans="1:12" x14ac:dyDescent="0.3">
      <c r="A255" s="648"/>
      <c r="B255" s="156"/>
      <c r="C255" s="818"/>
      <c r="D255" s="654"/>
      <c r="E255" s="654"/>
      <c r="F255" s="654"/>
      <c r="G255" s="758"/>
      <c r="H255" s="758"/>
      <c r="I255" s="930"/>
      <c r="J255" s="98" t="s">
        <v>90</v>
      </c>
      <c r="K255" s="68" t="s">
        <v>64</v>
      </c>
      <c r="L255" s="65">
        <v>1</v>
      </c>
    </row>
    <row r="256" spans="1:12" x14ac:dyDescent="0.3">
      <c r="A256" s="647" t="s">
        <v>250</v>
      </c>
      <c r="B256" s="157"/>
      <c r="C256" s="817" t="s">
        <v>32</v>
      </c>
      <c r="D256" s="653" t="s">
        <v>363</v>
      </c>
      <c r="E256" s="653" t="s">
        <v>395</v>
      </c>
      <c r="F256" s="653" t="s">
        <v>395</v>
      </c>
      <c r="G256" s="761">
        <v>4220</v>
      </c>
      <c r="H256" s="761">
        <v>0</v>
      </c>
      <c r="I256" s="815">
        <f>G256-H256</f>
        <v>4220</v>
      </c>
      <c r="J256" s="99" t="s">
        <v>396</v>
      </c>
      <c r="K256" s="69">
        <v>1</v>
      </c>
      <c r="L256" s="62">
        <v>1</v>
      </c>
    </row>
    <row r="257" spans="1:13" ht="30" customHeight="1" x14ac:dyDescent="0.3">
      <c r="A257" s="648"/>
      <c r="B257" s="154"/>
      <c r="C257" s="818"/>
      <c r="D257" s="654"/>
      <c r="E257" s="654"/>
      <c r="F257" s="654"/>
      <c r="G257" s="758"/>
      <c r="H257" s="758"/>
      <c r="I257" s="816"/>
      <c r="J257" s="100" t="s">
        <v>397</v>
      </c>
      <c r="K257" s="68">
        <v>6</v>
      </c>
      <c r="L257" s="65">
        <v>6</v>
      </c>
    </row>
    <row r="258" spans="1:13" ht="24" customHeight="1" x14ac:dyDescent="0.3">
      <c r="A258" s="647" t="s">
        <v>303</v>
      </c>
      <c r="B258" s="157"/>
      <c r="C258" s="817" t="s">
        <v>37</v>
      </c>
      <c r="D258" s="653" t="s">
        <v>363</v>
      </c>
      <c r="E258" s="653" t="s">
        <v>149</v>
      </c>
      <c r="F258" s="653" t="s">
        <v>149</v>
      </c>
      <c r="G258" s="761">
        <v>1585</v>
      </c>
      <c r="H258" s="761">
        <v>85</v>
      </c>
      <c r="I258" s="815">
        <f>G258-H258</f>
        <v>1500</v>
      </c>
      <c r="J258" s="99" t="s">
        <v>93</v>
      </c>
      <c r="K258" s="69">
        <v>475</v>
      </c>
      <c r="L258" s="62">
        <v>475</v>
      </c>
    </row>
    <row r="259" spans="1:13" ht="24" customHeight="1" x14ac:dyDescent="0.3">
      <c r="A259" s="882"/>
      <c r="B259" s="158"/>
      <c r="C259" s="881"/>
      <c r="D259" s="756"/>
      <c r="E259" s="756"/>
      <c r="F259" s="756"/>
      <c r="G259" s="757"/>
      <c r="H259" s="757"/>
      <c r="I259" s="929"/>
      <c r="J259" s="97" t="s">
        <v>94</v>
      </c>
      <c r="K259" s="66">
        <v>330</v>
      </c>
      <c r="L259" s="67">
        <v>330</v>
      </c>
    </row>
    <row r="260" spans="1:13" ht="45" customHeight="1" x14ac:dyDescent="0.3">
      <c r="A260" s="648"/>
      <c r="B260" s="154"/>
      <c r="C260" s="818"/>
      <c r="D260" s="654"/>
      <c r="E260" s="654"/>
      <c r="F260" s="654"/>
      <c r="G260" s="758"/>
      <c r="H260" s="758"/>
      <c r="I260" s="930"/>
      <c r="J260" s="98" t="s">
        <v>95</v>
      </c>
      <c r="K260" s="68" t="s">
        <v>96</v>
      </c>
      <c r="L260" s="65">
        <v>1585</v>
      </c>
    </row>
    <row r="261" spans="1:13" ht="28.8" x14ac:dyDescent="0.3">
      <c r="A261" s="647" t="s">
        <v>304</v>
      </c>
      <c r="B261" s="157"/>
      <c r="C261" s="817" t="s">
        <v>38</v>
      </c>
      <c r="D261" s="653" t="s">
        <v>367</v>
      </c>
      <c r="E261" s="653" t="s">
        <v>368</v>
      </c>
      <c r="F261" s="653" t="s">
        <v>157</v>
      </c>
      <c r="G261" s="761">
        <v>5228</v>
      </c>
      <c r="H261" s="761">
        <v>1500</v>
      </c>
      <c r="I261" s="815">
        <f>G261-H261</f>
        <v>3728</v>
      </c>
      <c r="J261" s="99" t="s">
        <v>87</v>
      </c>
      <c r="K261" s="69">
        <v>16</v>
      </c>
      <c r="L261" s="62">
        <v>16</v>
      </c>
    </row>
    <row r="262" spans="1:13" x14ac:dyDescent="0.3">
      <c r="A262" s="882"/>
      <c r="B262" s="158"/>
      <c r="C262" s="881"/>
      <c r="D262" s="756"/>
      <c r="E262" s="756"/>
      <c r="F262" s="756"/>
      <c r="G262" s="757"/>
      <c r="H262" s="757"/>
      <c r="I262" s="825"/>
      <c r="J262" s="97" t="s">
        <v>97</v>
      </c>
      <c r="K262" s="66">
        <v>13</v>
      </c>
      <c r="L262" s="67">
        <v>13</v>
      </c>
    </row>
    <row r="263" spans="1:13" x14ac:dyDescent="0.3">
      <c r="A263" s="648"/>
      <c r="B263" s="154"/>
      <c r="C263" s="818"/>
      <c r="D263" s="654"/>
      <c r="E263" s="654"/>
      <c r="F263" s="654"/>
      <c r="G263" s="758"/>
      <c r="H263" s="758"/>
      <c r="I263" s="816"/>
      <c r="J263" s="98" t="s">
        <v>98</v>
      </c>
      <c r="K263" s="68">
        <v>90</v>
      </c>
      <c r="L263" s="67">
        <v>90</v>
      </c>
    </row>
    <row r="264" spans="1:13" ht="28.5" customHeight="1" x14ac:dyDescent="0.3">
      <c r="A264" s="647" t="s">
        <v>347</v>
      </c>
      <c r="B264" s="157"/>
      <c r="C264" s="817" t="s">
        <v>39</v>
      </c>
      <c r="D264" s="653" t="s">
        <v>363</v>
      </c>
      <c r="E264" s="653" t="s">
        <v>369</v>
      </c>
      <c r="F264" s="653" t="s">
        <v>369</v>
      </c>
      <c r="G264" s="761">
        <v>1261</v>
      </c>
      <c r="H264" s="761">
        <v>500</v>
      </c>
      <c r="I264" s="815">
        <f>G264-H264</f>
        <v>761</v>
      </c>
      <c r="J264" s="99" t="s">
        <v>84</v>
      </c>
      <c r="K264" s="69" t="s">
        <v>82</v>
      </c>
      <c r="L264" s="62">
        <v>4</v>
      </c>
      <c r="M264" s="59"/>
    </row>
    <row r="265" spans="1:13" ht="33" customHeight="1" x14ac:dyDescent="0.3">
      <c r="A265" s="648"/>
      <c r="B265" s="154"/>
      <c r="C265" s="818"/>
      <c r="D265" s="654"/>
      <c r="E265" s="654"/>
      <c r="F265" s="654"/>
      <c r="G265" s="758"/>
      <c r="H265" s="758"/>
      <c r="I265" s="816"/>
      <c r="J265" s="100" t="s">
        <v>83</v>
      </c>
      <c r="K265" s="68">
        <v>426</v>
      </c>
      <c r="L265" s="65">
        <v>426</v>
      </c>
    </row>
    <row r="266" spans="1:13" ht="33.75" customHeight="1" x14ac:dyDescent="0.3">
      <c r="A266" s="644" t="s">
        <v>348</v>
      </c>
      <c r="B266" s="279"/>
      <c r="C266" s="885" t="s">
        <v>43</v>
      </c>
      <c r="D266" s="939" t="s">
        <v>370</v>
      </c>
      <c r="E266" s="939" t="s">
        <v>431</v>
      </c>
      <c r="F266" s="939" t="s">
        <v>432</v>
      </c>
      <c r="G266" s="936">
        <v>3700</v>
      </c>
      <c r="H266" s="936">
        <v>700</v>
      </c>
      <c r="I266" s="933">
        <v>3000</v>
      </c>
      <c r="J266" s="280" t="s">
        <v>85</v>
      </c>
      <c r="K266" s="281" t="s">
        <v>86</v>
      </c>
      <c r="L266" s="282">
        <v>4280</v>
      </c>
    </row>
    <row r="267" spans="1:13" ht="23.25" customHeight="1" x14ac:dyDescent="0.3">
      <c r="A267" s="645"/>
      <c r="B267" s="283"/>
      <c r="C267" s="886"/>
      <c r="D267" s="940"/>
      <c r="E267" s="940"/>
      <c r="F267" s="940"/>
      <c r="G267" s="937"/>
      <c r="H267" s="937"/>
      <c r="I267" s="934"/>
      <c r="J267" s="284" t="s">
        <v>94</v>
      </c>
      <c r="K267" s="285">
        <v>274</v>
      </c>
      <c r="L267" s="286">
        <v>274</v>
      </c>
    </row>
    <row r="268" spans="1:13" ht="22.5" customHeight="1" x14ac:dyDescent="0.3">
      <c r="A268" s="646"/>
      <c r="B268" s="287"/>
      <c r="C268" s="887"/>
      <c r="D268" s="941"/>
      <c r="E268" s="941"/>
      <c r="F268" s="941"/>
      <c r="G268" s="938"/>
      <c r="H268" s="938"/>
      <c r="I268" s="935"/>
      <c r="J268" s="288" t="s">
        <v>83</v>
      </c>
      <c r="K268" s="289">
        <v>3275</v>
      </c>
      <c r="L268" s="290">
        <v>3275</v>
      </c>
    </row>
    <row r="269" spans="1:13" ht="26.25" customHeight="1" x14ac:dyDescent="0.3">
      <c r="A269" s="647" t="s">
        <v>744</v>
      </c>
      <c r="B269" s="157"/>
      <c r="C269" s="817" t="s">
        <v>46</v>
      </c>
      <c r="D269" s="653" t="s">
        <v>370</v>
      </c>
      <c r="E269" s="653" t="s">
        <v>368</v>
      </c>
      <c r="F269" s="653" t="s">
        <v>368</v>
      </c>
      <c r="G269" s="761">
        <v>5286</v>
      </c>
      <c r="H269" s="761">
        <v>2000</v>
      </c>
      <c r="I269" s="880">
        <f>G269-H269</f>
        <v>3286</v>
      </c>
      <c r="J269" s="96" t="s">
        <v>99</v>
      </c>
      <c r="K269" s="70">
        <v>2134.4</v>
      </c>
      <c r="L269" s="70">
        <v>2134.4</v>
      </c>
    </row>
    <row r="270" spans="1:13" ht="27" customHeight="1" x14ac:dyDescent="0.3">
      <c r="A270" s="882"/>
      <c r="B270" s="158"/>
      <c r="C270" s="881"/>
      <c r="D270" s="756"/>
      <c r="E270" s="756"/>
      <c r="F270" s="756"/>
      <c r="G270" s="757"/>
      <c r="H270" s="757"/>
      <c r="I270" s="926"/>
      <c r="J270" s="101" t="s">
        <v>83</v>
      </c>
      <c r="K270" s="66">
        <v>1059</v>
      </c>
      <c r="L270" s="67">
        <v>1059</v>
      </c>
    </row>
    <row r="271" spans="1:13" x14ac:dyDescent="0.3">
      <c r="A271" s="882"/>
      <c r="B271" s="158"/>
      <c r="C271" s="881"/>
      <c r="D271" s="756"/>
      <c r="E271" s="756"/>
      <c r="F271" s="756"/>
      <c r="G271" s="757"/>
      <c r="H271" s="757"/>
      <c r="I271" s="926"/>
      <c r="J271" s="101" t="s">
        <v>94</v>
      </c>
      <c r="K271" s="66">
        <v>116</v>
      </c>
      <c r="L271" s="67">
        <v>116</v>
      </c>
    </row>
    <row r="272" spans="1:13" ht="16.5" customHeight="1" x14ac:dyDescent="0.3">
      <c r="A272" s="648"/>
      <c r="B272" s="154"/>
      <c r="C272" s="884"/>
      <c r="D272" s="648"/>
      <c r="E272" s="648"/>
      <c r="F272" s="648"/>
      <c r="G272" s="763"/>
      <c r="H272" s="763"/>
      <c r="I272" s="648"/>
      <c r="J272" s="101"/>
      <c r="K272" s="68"/>
      <c r="L272" s="65"/>
    </row>
    <row r="273" spans="1:12" ht="43.2" x14ac:dyDescent="0.3">
      <c r="A273" s="502" t="s">
        <v>553</v>
      </c>
      <c r="B273" s="253"/>
      <c r="C273" s="268" t="s">
        <v>643</v>
      </c>
      <c r="D273" s="269" t="s">
        <v>644</v>
      </c>
      <c r="E273" s="269" t="s">
        <v>560</v>
      </c>
      <c r="F273" s="269" t="s">
        <v>184</v>
      </c>
      <c r="G273" s="520">
        <f>2607.2+I273</f>
        <v>2802.2</v>
      </c>
      <c r="H273" s="398" t="s">
        <v>891</v>
      </c>
      <c r="I273" s="521">
        <v>195</v>
      </c>
      <c r="J273" s="251" t="s">
        <v>645</v>
      </c>
      <c r="K273" s="252">
        <v>400</v>
      </c>
      <c r="L273" s="252">
        <v>400</v>
      </c>
    </row>
    <row r="274" spans="1:12" ht="43.2" x14ac:dyDescent="0.3">
      <c r="A274" s="502" t="s">
        <v>553</v>
      </c>
      <c r="B274" s="253"/>
      <c r="C274" s="268" t="s">
        <v>667</v>
      </c>
      <c r="D274" s="269" t="s">
        <v>644</v>
      </c>
      <c r="E274" s="269" t="s">
        <v>666</v>
      </c>
      <c r="F274" s="269" t="s">
        <v>217</v>
      </c>
      <c r="G274" s="522">
        <f t="shared" ref="G274" si="10">H274+I274</f>
        <v>4025.3</v>
      </c>
      <c r="H274" s="521">
        <v>3763.8</v>
      </c>
      <c r="I274" s="521">
        <v>261.5</v>
      </c>
      <c r="J274" s="251" t="s">
        <v>668</v>
      </c>
      <c r="K274" s="252">
        <v>300</v>
      </c>
      <c r="L274" s="252">
        <v>300</v>
      </c>
    </row>
    <row r="275" spans="1:12" ht="33" customHeight="1" x14ac:dyDescent="0.3">
      <c r="A275" s="502" t="s">
        <v>553</v>
      </c>
      <c r="B275" s="253"/>
      <c r="C275" s="268" t="s">
        <v>609</v>
      </c>
      <c r="D275" s="269" t="s">
        <v>574</v>
      </c>
      <c r="E275" s="291" t="s">
        <v>610</v>
      </c>
      <c r="F275" s="291" t="s">
        <v>611</v>
      </c>
      <c r="G275" s="522">
        <f t="shared" ref="G275:G276" si="11">H275+I275</f>
        <v>1605.83</v>
      </c>
      <c r="H275" s="521">
        <v>1500</v>
      </c>
      <c r="I275" s="521">
        <v>105.83</v>
      </c>
      <c r="J275" s="251" t="s">
        <v>612</v>
      </c>
      <c r="K275" s="252">
        <v>140</v>
      </c>
      <c r="L275" s="252">
        <f>35+36+75</f>
        <v>146</v>
      </c>
    </row>
    <row r="276" spans="1:12" ht="43.2" x14ac:dyDescent="0.3">
      <c r="A276" s="502" t="s">
        <v>553</v>
      </c>
      <c r="B276" s="253"/>
      <c r="C276" s="268" t="s">
        <v>675</v>
      </c>
      <c r="D276" s="269" t="s">
        <v>574</v>
      </c>
      <c r="E276" s="269" t="s">
        <v>174</v>
      </c>
      <c r="F276" s="269" t="s">
        <v>676</v>
      </c>
      <c r="G276" s="522">
        <f t="shared" si="11"/>
        <v>3164.16</v>
      </c>
      <c r="H276" s="521">
        <v>3000</v>
      </c>
      <c r="I276" s="521">
        <v>164.16</v>
      </c>
      <c r="J276" s="251" t="s">
        <v>575</v>
      </c>
      <c r="K276" s="252">
        <v>265</v>
      </c>
      <c r="L276" s="252">
        <v>305</v>
      </c>
    </row>
    <row r="277" spans="1:12" ht="0.75" customHeight="1" x14ac:dyDescent="0.3">
      <c r="A277" s="292"/>
      <c r="B277" s="293"/>
      <c r="C277" s="294"/>
      <c r="D277" s="292"/>
      <c r="E277" s="292"/>
      <c r="F277" s="292"/>
      <c r="G277" s="523"/>
      <c r="H277" s="523"/>
      <c r="I277" s="523"/>
      <c r="J277" s="295"/>
      <c r="K277" s="296"/>
      <c r="L277" s="297"/>
    </row>
    <row r="278" spans="1:12" ht="45.75" customHeight="1" x14ac:dyDescent="0.3">
      <c r="A278" s="502" t="s">
        <v>553</v>
      </c>
      <c r="B278" s="253"/>
      <c r="C278" s="268" t="s">
        <v>871</v>
      </c>
      <c r="D278" s="269" t="s">
        <v>574</v>
      </c>
      <c r="E278" s="269" t="s">
        <v>872</v>
      </c>
      <c r="F278" s="269" t="s">
        <v>693</v>
      </c>
      <c r="G278" s="522">
        <v>3500</v>
      </c>
      <c r="H278" s="521">
        <v>3500</v>
      </c>
      <c r="I278" s="521"/>
      <c r="J278" s="251" t="s">
        <v>575</v>
      </c>
      <c r="K278" s="252" t="s">
        <v>873</v>
      </c>
      <c r="L278" s="252" t="s">
        <v>874</v>
      </c>
    </row>
    <row r="279" spans="1:12" ht="53.25" customHeight="1" x14ac:dyDescent="0.3">
      <c r="A279" s="502" t="s">
        <v>553</v>
      </c>
      <c r="B279" s="253"/>
      <c r="C279" s="268" t="s">
        <v>875</v>
      </c>
      <c r="D279" s="269" t="s">
        <v>574</v>
      </c>
      <c r="E279" s="269" t="s">
        <v>876</v>
      </c>
      <c r="F279" s="269" t="s">
        <v>877</v>
      </c>
      <c r="G279" s="522"/>
      <c r="H279" s="521">
        <v>1000</v>
      </c>
      <c r="I279" s="521"/>
      <c r="J279" s="251" t="s">
        <v>575</v>
      </c>
      <c r="K279" s="252" t="s">
        <v>878</v>
      </c>
      <c r="L279" s="252"/>
    </row>
    <row r="280" spans="1:12" hidden="1" x14ac:dyDescent="0.3">
      <c r="A280" s="298"/>
      <c r="B280" s="299"/>
      <c r="C280" s="300"/>
      <c r="D280" s="301"/>
      <c r="E280" s="302"/>
      <c r="F280" s="303"/>
      <c r="G280" s="524"/>
      <c r="H280" s="525"/>
      <c r="I280" s="526"/>
      <c r="J280" s="304"/>
      <c r="K280" s="301"/>
      <c r="L280" s="301"/>
    </row>
    <row r="281" spans="1:12" ht="28.8" x14ac:dyDescent="0.3">
      <c r="A281" s="643" t="s">
        <v>553</v>
      </c>
      <c r="B281" s="635"/>
      <c r="C281" s="656" t="s">
        <v>567</v>
      </c>
      <c r="D281" s="657" t="s">
        <v>568</v>
      </c>
      <c r="E281" s="470" t="s">
        <v>569</v>
      </c>
      <c r="F281" s="470" t="s">
        <v>433</v>
      </c>
      <c r="G281" s="527">
        <f>H281+I281</f>
        <v>6165.12</v>
      </c>
      <c r="H281" s="528">
        <v>6070.45</v>
      </c>
      <c r="I281" s="528">
        <v>94.67</v>
      </c>
      <c r="J281" s="416" t="s">
        <v>570</v>
      </c>
      <c r="K281" s="472">
        <v>2</v>
      </c>
      <c r="L281" s="472">
        <v>2</v>
      </c>
    </row>
    <row r="282" spans="1:12" ht="25.5" customHeight="1" x14ac:dyDescent="0.3">
      <c r="A282" s="643"/>
      <c r="B282" s="636"/>
      <c r="C282" s="802"/>
      <c r="D282" s="894"/>
      <c r="E282" s="473" t="s">
        <v>571</v>
      </c>
      <c r="F282" s="473" t="s">
        <v>433</v>
      </c>
      <c r="G282" s="529">
        <f>H282+I282</f>
        <v>2568.7999999999997</v>
      </c>
      <c r="H282" s="530">
        <v>2529.35</v>
      </c>
      <c r="I282" s="530">
        <v>39.450000000000003</v>
      </c>
      <c r="J282" s="420" t="s">
        <v>572</v>
      </c>
      <c r="K282" s="475">
        <v>1</v>
      </c>
      <c r="L282" s="475">
        <v>1</v>
      </c>
    </row>
    <row r="283" spans="1:12" ht="37.5" customHeight="1" x14ac:dyDescent="0.3">
      <c r="A283" s="502" t="s">
        <v>553</v>
      </c>
      <c r="B283" s="253"/>
      <c r="C283" s="268" t="s">
        <v>573</v>
      </c>
      <c r="D283" s="269" t="s">
        <v>574</v>
      </c>
      <c r="E283" s="269" t="s">
        <v>571</v>
      </c>
      <c r="F283" s="269" t="s">
        <v>355</v>
      </c>
      <c r="G283" s="522">
        <f>H283+I283</f>
        <v>2703.46</v>
      </c>
      <c r="H283" s="521">
        <v>2500</v>
      </c>
      <c r="I283" s="521">
        <v>203.46</v>
      </c>
      <c r="J283" s="251" t="s">
        <v>575</v>
      </c>
      <c r="K283" s="252">
        <v>475</v>
      </c>
      <c r="L283" s="252">
        <v>299</v>
      </c>
    </row>
    <row r="284" spans="1:12" ht="27.75" customHeight="1" x14ac:dyDescent="0.3">
      <c r="A284" s="643" t="s">
        <v>553</v>
      </c>
      <c r="B284" s="635"/>
      <c r="C284" s="656" t="s">
        <v>576</v>
      </c>
      <c r="D284" s="657" t="s">
        <v>574</v>
      </c>
      <c r="E284" s="657" t="s">
        <v>571</v>
      </c>
      <c r="F284" s="657" t="s">
        <v>355</v>
      </c>
      <c r="G284" s="688">
        <f>2568+I284</f>
        <v>2728</v>
      </c>
      <c r="H284" s="780" t="s">
        <v>577</v>
      </c>
      <c r="I284" s="688">
        <v>160</v>
      </c>
      <c r="J284" s="416" t="s">
        <v>578</v>
      </c>
      <c r="K284" s="417">
        <v>1</v>
      </c>
      <c r="L284" s="417">
        <v>1</v>
      </c>
    </row>
    <row r="285" spans="1:12" ht="27.75" customHeight="1" x14ac:dyDescent="0.3">
      <c r="A285" s="643"/>
      <c r="B285" s="636"/>
      <c r="C285" s="656"/>
      <c r="D285" s="657"/>
      <c r="E285" s="657"/>
      <c r="F285" s="657"/>
      <c r="G285" s="688">
        <f t="shared" ref="G285" si="12">H285+I285</f>
        <v>0</v>
      </c>
      <c r="H285" s="688"/>
      <c r="I285" s="688"/>
      <c r="J285" s="420" t="s">
        <v>579</v>
      </c>
      <c r="K285" s="421">
        <v>10</v>
      </c>
      <c r="L285" s="421">
        <v>10</v>
      </c>
    </row>
    <row r="286" spans="1:12" ht="37.5" customHeight="1" x14ac:dyDescent="0.3">
      <c r="A286" s="297" t="s">
        <v>553</v>
      </c>
      <c r="B286" s="531"/>
      <c r="C286" s="532" t="s">
        <v>557</v>
      </c>
      <c r="D286" s="341" t="s">
        <v>558</v>
      </c>
      <c r="E286" s="341" t="s">
        <v>559</v>
      </c>
      <c r="F286" s="341" t="s">
        <v>560</v>
      </c>
      <c r="G286" s="533">
        <f>H286+I286</f>
        <v>1100</v>
      </c>
      <c r="H286" s="533">
        <v>100</v>
      </c>
      <c r="I286" s="533">
        <v>1000</v>
      </c>
      <c r="J286" s="534" t="s">
        <v>561</v>
      </c>
      <c r="K286" s="239">
        <v>1</v>
      </c>
      <c r="L286" s="239">
        <v>1</v>
      </c>
    </row>
    <row r="287" spans="1:12" ht="43.2" x14ac:dyDescent="0.3">
      <c r="A287" s="501" t="s">
        <v>553</v>
      </c>
      <c r="B287" s="246"/>
      <c r="C287" s="305" t="s">
        <v>562</v>
      </c>
      <c r="D287" s="248" t="s">
        <v>558</v>
      </c>
      <c r="E287" s="248" t="s">
        <v>563</v>
      </c>
      <c r="F287" s="248" t="s">
        <v>172</v>
      </c>
      <c r="G287" s="397">
        <f>H287+I287</f>
        <v>1100</v>
      </c>
      <c r="H287" s="398">
        <v>60</v>
      </c>
      <c r="I287" s="397">
        <v>1040</v>
      </c>
      <c r="J287" s="306" t="s">
        <v>564</v>
      </c>
      <c r="K287" s="307">
        <v>2</v>
      </c>
      <c r="L287" s="307">
        <v>2</v>
      </c>
    </row>
    <row r="288" spans="1:12" ht="28.8" x14ac:dyDescent="0.3">
      <c r="A288" s="501" t="s">
        <v>553</v>
      </c>
      <c r="B288" s="246"/>
      <c r="C288" s="268" t="s">
        <v>565</v>
      </c>
      <c r="D288" s="248" t="s">
        <v>558</v>
      </c>
      <c r="E288" s="248" t="s">
        <v>563</v>
      </c>
      <c r="F288" s="248" t="s">
        <v>172</v>
      </c>
      <c r="G288" s="397">
        <f>H288+I288</f>
        <v>4010</v>
      </c>
      <c r="H288" s="398">
        <v>510</v>
      </c>
      <c r="I288" s="397">
        <v>3500</v>
      </c>
      <c r="J288" s="251" t="s">
        <v>566</v>
      </c>
      <c r="K288" s="252">
        <v>5</v>
      </c>
      <c r="L288" s="252">
        <v>5</v>
      </c>
    </row>
    <row r="289" spans="1:12" x14ac:dyDescent="0.3">
      <c r="A289" s="503"/>
      <c r="B289" s="342"/>
      <c r="C289" s="343"/>
      <c r="D289" s="344"/>
      <c r="E289" s="345"/>
      <c r="F289" s="346"/>
      <c r="G289" s="347"/>
      <c r="H289" s="348"/>
      <c r="I289" s="349"/>
      <c r="J289" s="350"/>
      <c r="K289" s="351"/>
      <c r="L289" s="351"/>
    </row>
    <row r="290" spans="1:12" x14ac:dyDescent="0.3">
      <c r="A290" s="503"/>
      <c r="B290" s="342"/>
      <c r="C290" s="343"/>
      <c r="D290" s="344"/>
      <c r="E290" s="345"/>
      <c r="F290" s="346"/>
      <c r="G290" s="347"/>
      <c r="H290" s="348"/>
      <c r="I290" s="349"/>
      <c r="J290" s="350"/>
      <c r="K290" s="351"/>
      <c r="L290" s="351"/>
    </row>
    <row r="291" spans="1:12" x14ac:dyDescent="0.3">
      <c r="A291" s="504"/>
      <c r="B291" s="159"/>
      <c r="C291" s="107" t="s">
        <v>434</v>
      </c>
      <c r="D291" s="166"/>
      <c r="E291" s="108"/>
      <c r="F291" s="108"/>
      <c r="G291" s="109"/>
      <c r="H291" s="109"/>
      <c r="I291" s="110"/>
      <c r="J291" s="111"/>
      <c r="K291" s="112"/>
      <c r="L291" s="113"/>
    </row>
    <row r="292" spans="1:12" ht="43.2" x14ac:dyDescent="0.3">
      <c r="A292" s="311" t="s">
        <v>870</v>
      </c>
      <c r="B292" s="312"/>
      <c r="C292" s="313" t="s">
        <v>435</v>
      </c>
      <c r="D292" s="314" t="s">
        <v>370</v>
      </c>
      <c r="E292" s="315">
        <v>42948</v>
      </c>
      <c r="F292" s="315">
        <v>42978</v>
      </c>
      <c r="G292" s="537">
        <v>3328</v>
      </c>
      <c r="H292" s="537">
        <v>328</v>
      </c>
      <c r="I292" s="537">
        <v>3000</v>
      </c>
      <c r="J292" s="545" t="s">
        <v>436</v>
      </c>
      <c r="K292" s="547">
        <v>3000</v>
      </c>
      <c r="L292" s="548">
        <v>3000</v>
      </c>
    </row>
    <row r="293" spans="1:12" ht="28.8" x14ac:dyDescent="0.3">
      <c r="A293" s="316" t="s">
        <v>870</v>
      </c>
      <c r="B293" s="317"/>
      <c r="C293" s="318" t="s">
        <v>88</v>
      </c>
      <c r="D293" s="319" t="s">
        <v>370</v>
      </c>
      <c r="E293" s="320">
        <v>42979</v>
      </c>
      <c r="F293" s="320">
        <v>43100</v>
      </c>
      <c r="G293" s="538">
        <v>1165</v>
      </c>
      <c r="H293" s="538">
        <v>65</v>
      </c>
      <c r="I293" s="538">
        <v>1100</v>
      </c>
      <c r="J293" s="546" t="s">
        <v>437</v>
      </c>
      <c r="K293" s="549">
        <v>1100</v>
      </c>
      <c r="L293" s="550">
        <v>1100</v>
      </c>
    </row>
    <row r="294" spans="1:12" ht="43.2" x14ac:dyDescent="0.3">
      <c r="A294" s="316" t="s">
        <v>870</v>
      </c>
      <c r="B294" s="317"/>
      <c r="C294" s="318" t="s">
        <v>438</v>
      </c>
      <c r="D294" s="319" t="s">
        <v>370</v>
      </c>
      <c r="E294" s="320">
        <v>42958</v>
      </c>
      <c r="F294" s="320">
        <v>42960</v>
      </c>
      <c r="G294" s="538">
        <v>5264</v>
      </c>
      <c r="H294" s="538">
        <v>264</v>
      </c>
      <c r="I294" s="538">
        <v>5000</v>
      </c>
      <c r="J294" s="546" t="s">
        <v>436</v>
      </c>
      <c r="K294" s="549">
        <v>5000</v>
      </c>
      <c r="L294" s="550">
        <v>5000</v>
      </c>
    </row>
    <row r="295" spans="1:12" ht="39" customHeight="1" x14ac:dyDescent="0.3">
      <c r="A295" s="322" t="s">
        <v>870</v>
      </c>
      <c r="B295" s="323"/>
      <c r="C295" s="318" t="s">
        <v>439</v>
      </c>
      <c r="D295" s="319" t="s">
        <v>370</v>
      </c>
      <c r="E295" s="320">
        <v>42767</v>
      </c>
      <c r="F295" s="320">
        <v>43100</v>
      </c>
      <c r="G295" s="538">
        <v>2632</v>
      </c>
      <c r="H295" s="538">
        <v>132</v>
      </c>
      <c r="I295" s="538">
        <v>2500</v>
      </c>
      <c r="J295" s="546" t="s">
        <v>440</v>
      </c>
      <c r="K295" s="549">
        <v>2500</v>
      </c>
      <c r="L295" s="550">
        <v>2500</v>
      </c>
    </row>
    <row r="296" spans="1:12" ht="43.2" x14ac:dyDescent="0.3">
      <c r="A296" s="322" t="s">
        <v>870</v>
      </c>
      <c r="B296" s="323"/>
      <c r="C296" s="318" t="s">
        <v>441</v>
      </c>
      <c r="D296" s="319" t="s">
        <v>370</v>
      </c>
      <c r="E296" s="320">
        <v>42842</v>
      </c>
      <c r="F296" s="320">
        <v>42842</v>
      </c>
      <c r="G296" s="538">
        <v>3159</v>
      </c>
      <c r="H296" s="538">
        <v>159</v>
      </c>
      <c r="I296" s="538">
        <v>3000</v>
      </c>
      <c r="J296" s="546" t="s">
        <v>442</v>
      </c>
      <c r="K296" s="549">
        <v>3000</v>
      </c>
      <c r="L296" s="550">
        <v>3000</v>
      </c>
    </row>
    <row r="297" spans="1:12" ht="42.75" customHeight="1" x14ac:dyDescent="0.3">
      <c r="A297" s="322" t="s">
        <v>870</v>
      </c>
      <c r="B297" s="323"/>
      <c r="C297" s="318" t="s">
        <v>443</v>
      </c>
      <c r="D297" s="319" t="s">
        <v>363</v>
      </c>
      <c r="E297" s="320">
        <v>42757</v>
      </c>
      <c r="F297" s="320">
        <v>42760</v>
      </c>
      <c r="G297" s="538">
        <v>528</v>
      </c>
      <c r="H297" s="538">
        <v>28</v>
      </c>
      <c r="I297" s="538">
        <v>500</v>
      </c>
      <c r="J297" s="546" t="s">
        <v>444</v>
      </c>
      <c r="K297" s="549">
        <v>500</v>
      </c>
      <c r="L297" s="550">
        <v>500</v>
      </c>
    </row>
    <row r="298" spans="1:12" ht="33.75" customHeight="1" x14ac:dyDescent="0.3">
      <c r="A298" s="322" t="s">
        <v>870</v>
      </c>
      <c r="B298" s="323"/>
      <c r="C298" s="318" t="s">
        <v>37</v>
      </c>
      <c r="D298" s="319" t="s">
        <v>363</v>
      </c>
      <c r="E298" s="320">
        <v>43070</v>
      </c>
      <c r="F298" s="320">
        <v>43100</v>
      </c>
      <c r="G298" s="538">
        <v>1055</v>
      </c>
      <c r="H298" s="538">
        <v>55</v>
      </c>
      <c r="I298" s="538">
        <v>1000</v>
      </c>
      <c r="J298" s="546" t="s">
        <v>444</v>
      </c>
      <c r="K298" s="549">
        <v>1000</v>
      </c>
      <c r="L298" s="550">
        <v>1000</v>
      </c>
    </row>
    <row r="299" spans="1:12" ht="45" customHeight="1" x14ac:dyDescent="0.3">
      <c r="A299" s="322" t="s">
        <v>870</v>
      </c>
      <c r="B299" s="323"/>
      <c r="C299" s="318" t="s">
        <v>445</v>
      </c>
      <c r="D299" s="319" t="s">
        <v>370</v>
      </c>
      <c r="E299" s="320">
        <v>42923</v>
      </c>
      <c r="F299" s="320">
        <v>42925</v>
      </c>
      <c r="G299" s="538">
        <v>2632</v>
      </c>
      <c r="H299" s="538">
        <v>132</v>
      </c>
      <c r="I299" s="538">
        <v>2500</v>
      </c>
      <c r="J299" s="546" t="s">
        <v>446</v>
      </c>
      <c r="K299" s="549">
        <v>2500</v>
      </c>
      <c r="L299" s="550">
        <v>2500</v>
      </c>
    </row>
    <row r="300" spans="1:12" ht="37.5" customHeight="1" x14ac:dyDescent="0.3">
      <c r="A300" s="322" t="s">
        <v>870</v>
      </c>
      <c r="B300" s="323"/>
      <c r="C300" s="318" t="s">
        <v>38</v>
      </c>
      <c r="D300" s="319" t="s">
        <v>367</v>
      </c>
      <c r="E300" s="320">
        <v>42767</v>
      </c>
      <c r="F300" s="320">
        <v>43039</v>
      </c>
      <c r="G300" s="538">
        <v>2683</v>
      </c>
      <c r="H300" s="538">
        <v>183</v>
      </c>
      <c r="I300" s="538">
        <v>2500</v>
      </c>
      <c r="J300" s="546" t="s">
        <v>447</v>
      </c>
      <c r="K300" s="549">
        <v>2500</v>
      </c>
      <c r="L300" s="550">
        <v>2500</v>
      </c>
    </row>
    <row r="301" spans="1:12" ht="28.8" x14ac:dyDescent="0.3">
      <c r="A301" s="322" t="s">
        <v>870</v>
      </c>
      <c r="B301" s="323"/>
      <c r="C301" s="318" t="s">
        <v>448</v>
      </c>
      <c r="D301" s="319" t="s">
        <v>367</v>
      </c>
      <c r="E301" s="320">
        <v>42826</v>
      </c>
      <c r="F301" s="320">
        <v>42947</v>
      </c>
      <c r="G301" s="538">
        <v>3182</v>
      </c>
      <c r="H301" s="538">
        <v>182</v>
      </c>
      <c r="I301" s="538">
        <v>3000</v>
      </c>
      <c r="J301" s="546" t="s">
        <v>449</v>
      </c>
      <c r="K301" s="549">
        <v>3000</v>
      </c>
      <c r="L301" s="550">
        <v>3000</v>
      </c>
    </row>
    <row r="302" spans="1:12" ht="24" customHeight="1" x14ac:dyDescent="0.3">
      <c r="A302" s="322" t="s">
        <v>870</v>
      </c>
      <c r="B302" s="323"/>
      <c r="C302" s="318" t="s">
        <v>450</v>
      </c>
      <c r="D302" s="319" t="s">
        <v>294</v>
      </c>
      <c r="E302" s="321"/>
      <c r="F302" s="321"/>
      <c r="G302" s="538">
        <v>10810.61</v>
      </c>
      <c r="H302" s="538">
        <v>686.98</v>
      </c>
      <c r="I302" s="538">
        <v>10123.629999999999</v>
      </c>
      <c r="J302" s="546" t="s">
        <v>357</v>
      </c>
      <c r="K302" s="395" t="s">
        <v>451</v>
      </c>
      <c r="L302" s="551" t="s">
        <v>451</v>
      </c>
    </row>
    <row r="303" spans="1:12" x14ac:dyDescent="0.3">
      <c r="A303" s="114"/>
      <c r="B303" s="160"/>
      <c r="C303" s="115" t="s">
        <v>452</v>
      </c>
      <c r="D303" s="120"/>
      <c r="E303" s="116"/>
      <c r="F303" s="116"/>
      <c r="G303" s="539"/>
      <c r="H303" s="539"/>
      <c r="I303" s="539"/>
      <c r="J303" s="560"/>
      <c r="K303" s="396"/>
      <c r="L303" s="552"/>
    </row>
    <row r="304" spans="1:12" ht="43.2" x14ac:dyDescent="0.3">
      <c r="A304" s="316" t="s">
        <v>870</v>
      </c>
      <c r="B304" s="317"/>
      <c r="C304" s="318" t="s">
        <v>453</v>
      </c>
      <c r="D304" s="319" t="s">
        <v>370</v>
      </c>
      <c r="E304" s="320">
        <v>43313</v>
      </c>
      <c r="F304" s="320">
        <v>43343</v>
      </c>
      <c r="G304" s="538">
        <v>3993.05</v>
      </c>
      <c r="H304" s="538">
        <v>493</v>
      </c>
      <c r="I304" s="538">
        <v>3500</v>
      </c>
      <c r="J304" s="546" t="s">
        <v>436</v>
      </c>
      <c r="K304" s="549">
        <v>3500</v>
      </c>
      <c r="L304" s="550">
        <v>3500</v>
      </c>
    </row>
    <row r="305" spans="1:12" ht="51.75" customHeight="1" x14ac:dyDescent="0.3">
      <c r="A305" s="316" t="s">
        <v>870</v>
      </c>
      <c r="B305" s="317"/>
      <c r="C305" s="318" t="s">
        <v>454</v>
      </c>
      <c r="D305" s="319" t="s">
        <v>370</v>
      </c>
      <c r="E305" s="320">
        <v>43160</v>
      </c>
      <c r="F305" s="320">
        <v>43281</v>
      </c>
      <c r="G305" s="538">
        <v>3240</v>
      </c>
      <c r="H305" s="538">
        <v>640</v>
      </c>
      <c r="I305" s="538">
        <v>2600</v>
      </c>
      <c r="J305" s="546" t="s">
        <v>455</v>
      </c>
      <c r="K305" s="549">
        <v>2600</v>
      </c>
      <c r="L305" s="550">
        <v>2600</v>
      </c>
    </row>
    <row r="306" spans="1:12" ht="48" customHeight="1" x14ac:dyDescent="0.3">
      <c r="A306" s="316" t="s">
        <v>870</v>
      </c>
      <c r="B306" s="317"/>
      <c r="C306" s="318" t="s">
        <v>456</v>
      </c>
      <c r="D306" s="319" t="s">
        <v>367</v>
      </c>
      <c r="E306" s="320">
        <v>43191</v>
      </c>
      <c r="F306" s="320">
        <v>43465</v>
      </c>
      <c r="G306" s="538">
        <v>2650</v>
      </c>
      <c r="H306" s="538">
        <v>140</v>
      </c>
      <c r="I306" s="538">
        <v>2510</v>
      </c>
      <c r="J306" s="546" t="s">
        <v>455</v>
      </c>
      <c r="K306" s="549">
        <v>2510</v>
      </c>
      <c r="L306" s="550">
        <v>2510</v>
      </c>
    </row>
    <row r="307" spans="1:12" ht="28.8" x14ac:dyDescent="0.3">
      <c r="A307" s="316" t="s">
        <v>870</v>
      </c>
      <c r="B307" s="317"/>
      <c r="C307" s="318" t="s">
        <v>457</v>
      </c>
      <c r="D307" s="319" t="s">
        <v>370</v>
      </c>
      <c r="E307" s="320">
        <v>43160</v>
      </c>
      <c r="F307" s="320">
        <v>43465</v>
      </c>
      <c r="G307" s="538">
        <v>3772</v>
      </c>
      <c r="H307" s="538">
        <v>772</v>
      </c>
      <c r="I307" s="538">
        <v>3000</v>
      </c>
      <c r="J307" s="546" t="s">
        <v>458</v>
      </c>
      <c r="K307" s="549">
        <v>3000</v>
      </c>
      <c r="L307" s="550">
        <v>3000</v>
      </c>
    </row>
    <row r="308" spans="1:12" ht="28.8" x14ac:dyDescent="0.3">
      <c r="A308" s="316" t="s">
        <v>870</v>
      </c>
      <c r="B308" s="317"/>
      <c r="C308" s="318" t="s">
        <v>459</v>
      </c>
      <c r="D308" s="319" t="s">
        <v>370</v>
      </c>
      <c r="E308" s="320">
        <v>43160</v>
      </c>
      <c r="F308" s="320">
        <v>43465</v>
      </c>
      <c r="G308" s="538">
        <v>6850</v>
      </c>
      <c r="H308" s="538">
        <v>1850</v>
      </c>
      <c r="I308" s="538">
        <v>5000</v>
      </c>
      <c r="J308" s="546" t="s">
        <v>458</v>
      </c>
      <c r="K308" s="549">
        <v>5000</v>
      </c>
      <c r="L308" s="550">
        <v>5000</v>
      </c>
    </row>
    <row r="309" spans="1:12" ht="31.5" customHeight="1" x14ac:dyDescent="0.3">
      <c r="A309" s="316" t="s">
        <v>870</v>
      </c>
      <c r="B309" s="317"/>
      <c r="C309" s="318" t="s">
        <v>460</v>
      </c>
      <c r="D309" s="319" t="s">
        <v>367</v>
      </c>
      <c r="E309" s="320">
        <v>43160</v>
      </c>
      <c r="F309" s="320">
        <v>43451</v>
      </c>
      <c r="G309" s="538">
        <v>2110</v>
      </c>
      <c r="H309" s="538">
        <v>110</v>
      </c>
      <c r="I309" s="538">
        <v>2000</v>
      </c>
      <c r="J309" s="546" t="s">
        <v>461</v>
      </c>
      <c r="K309" s="395" t="s">
        <v>63</v>
      </c>
      <c r="L309" s="551" t="s">
        <v>63</v>
      </c>
    </row>
    <row r="310" spans="1:12" ht="59.25" customHeight="1" x14ac:dyDescent="0.3">
      <c r="A310" s="316" t="s">
        <v>870</v>
      </c>
      <c r="B310" s="317"/>
      <c r="C310" s="318" t="s">
        <v>38</v>
      </c>
      <c r="D310" s="319" t="s">
        <v>367</v>
      </c>
      <c r="E310" s="320">
        <v>43191</v>
      </c>
      <c r="F310" s="320">
        <v>43465</v>
      </c>
      <c r="G310" s="538">
        <v>2062</v>
      </c>
      <c r="H310" s="538">
        <v>112</v>
      </c>
      <c r="I310" s="538">
        <v>1950</v>
      </c>
      <c r="J310" s="546" t="s">
        <v>462</v>
      </c>
      <c r="K310" s="395" t="s">
        <v>463</v>
      </c>
      <c r="L310" s="551" t="s">
        <v>463</v>
      </c>
    </row>
    <row r="311" spans="1:12" x14ac:dyDescent="0.3">
      <c r="A311" s="316" t="s">
        <v>870</v>
      </c>
      <c r="B311" s="317"/>
      <c r="C311" s="318" t="s">
        <v>464</v>
      </c>
      <c r="D311" s="319" t="s">
        <v>367</v>
      </c>
      <c r="E311" s="320">
        <v>43160</v>
      </c>
      <c r="F311" s="320">
        <v>43465</v>
      </c>
      <c r="G311" s="538">
        <v>1178</v>
      </c>
      <c r="H311" s="538">
        <v>68</v>
      </c>
      <c r="I311" s="538">
        <v>1110</v>
      </c>
      <c r="J311" s="546" t="s">
        <v>465</v>
      </c>
      <c r="K311" s="395" t="s">
        <v>67</v>
      </c>
      <c r="L311" s="551" t="s">
        <v>67</v>
      </c>
    </row>
    <row r="312" spans="1:12" ht="48" customHeight="1" x14ac:dyDescent="0.3">
      <c r="A312" s="316" t="s">
        <v>870</v>
      </c>
      <c r="B312" s="317"/>
      <c r="C312" s="318" t="s">
        <v>466</v>
      </c>
      <c r="D312" s="319" t="s">
        <v>367</v>
      </c>
      <c r="E312" s="320">
        <v>43191</v>
      </c>
      <c r="F312" s="320">
        <v>43465</v>
      </c>
      <c r="G312" s="538">
        <v>2130</v>
      </c>
      <c r="H312" s="538">
        <v>130</v>
      </c>
      <c r="I312" s="538">
        <v>2000</v>
      </c>
      <c r="J312" s="546" t="s">
        <v>455</v>
      </c>
      <c r="K312" s="395"/>
      <c r="L312" s="551"/>
    </row>
    <row r="313" spans="1:12" ht="28.8" x14ac:dyDescent="0.3">
      <c r="A313" s="316" t="s">
        <v>870</v>
      </c>
      <c r="B313" s="317"/>
      <c r="C313" s="318" t="s">
        <v>467</v>
      </c>
      <c r="D313" s="319" t="s">
        <v>682</v>
      </c>
      <c r="E313" s="320">
        <v>43160</v>
      </c>
      <c r="F313" s="320">
        <v>43465</v>
      </c>
      <c r="G313" s="538">
        <v>530</v>
      </c>
      <c r="H313" s="538">
        <v>30</v>
      </c>
      <c r="I313" s="538">
        <v>500</v>
      </c>
      <c r="J313" s="546" t="s">
        <v>468</v>
      </c>
      <c r="K313" s="395" t="s">
        <v>469</v>
      </c>
      <c r="L313" s="551" t="s">
        <v>469</v>
      </c>
    </row>
    <row r="314" spans="1:12" ht="34.5" customHeight="1" x14ac:dyDescent="0.3">
      <c r="A314" s="316" t="s">
        <v>870</v>
      </c>
      <c r="B314" s="317"/>
      <c r="C314" s="318" t="s">
        <v>470</v>
      </c>
      <c r="D314" s="319" t="s">
        <v>682</v>
      </c>
      <c r="E314" s="320">
        <v>43160</v>
      </c>
      <c r="F314" s="320">
        <v>43465</v>
      </c>
      <c r="G314" s="538">
        <v>1080</v>
      </c>
      <c r="H314" s="538">
        <v>80</v>
      </c>
      <c r="I314" s="538">
        <v>1000</v>
      </c>
      <c r="J314" s="546" t="s">
        <v>468</v>
      </c>
      <c r="K314" s="395" t="s">
        <v>471</v>
      </c>
      <c r="L314" s="551" t="s">
        <v>471</v>
      </c>
    </row>
    <row r="315" spans="1:12" ht="28.8" x14ac:dyDescent="0.3">
      <c r="A315" s="316" t="s">
        <v>870</v>
      </c>
      <c r="B315" s="317"/>
      <c r="C315" s="318" t="s">
        <v>472</v>
      </c>
      <c r="D315" s="319" t="s">
        <v>370</v>
      </c>
      <c r="E315" s="320">
        <v>43225</v>
      </c>
      <c r="F315" s="320">
        <v>43331</v>
      </c>
      <c r="G315" s="538">
        <v>926</v>
      </c>
      <c r="H315" s="538">
        <v>0</v>
      </c>
      <c r="I315" s="538">
        <v>926</v>
      </c>
      <c r="J315" s="546" t="s">
        <v>444</v>
      </c>
      <c r="K315" s="549">
        <v>926</v>
      </c>
      <c r="L315" s="550">
        <v>926</v>
      </c>
    </row>
    <row r="316" spans="1:12" x14ac:dyDescent="0.3">
      <c r="A316" s="322" t="s">
        <v>870</v>
      </c>
      <c r="B316" s="323"/>
      <c r="C316" s="318" t="s">
        <v>450</v>
      </c>
      <c r="D316" s="319" t="s">
        <v>294</v>
      </c>
      <c r="E316" s="321"/>
      <c r="F316" s="321"/>
      <c r="G316" s="538">
        <v>9739.0499999999993</v>
      </c>
      <c r="H316" s="538">
        <v>618.88</v>
      </c>
      <c r="I316" s="538">
        <v>9120.17</v>
      </c>
      <c r="J316" s="546" t="s">
        <v>357</v>
      </c>
      <c r="K316" s="395" t="s">
        <v>451</v>
      </c>
      <c r="L316" s="551" t="s">
        <v>451</v>
      </c>
    </row>
    <row r="317" spans="1:12" ht="15.75" customHeight="1" x14ac:dyDescent="0.3">
      <c r="A317" s="114"/>
      <c r="B317" s="160"/>
      <c r="C317" s="115" t="s">
        <v>473</v>
      </c>
      <c r="D317" s="120"/>
      <c r="E317" s="116"/>
      <c r="F317" s="116"/>
      <c r="G317" s="539"/>
      <c r="H317" s="539"/>
      <c r="I317" s="539"/>
      <c r="J317" s="560"/>
      <c r="K317" s="396"/>
      <c r="L317" s="552"/>
    </row>
    <row r="318" spans="1:12" ht="39.75" customHeight="1" x14ac:dyDescent="0.3">
      <c r="A318" s="316" t="s">
        <v>870</v>
      </c>
      <c r="B318" s="317"/>
      <c r="C318" s="318" t="s">
        <v>474</v>
      </c>
      <c r="D318" s="319" t="s">
        <v>370</v>
      </c>
      <c r="E318" s="320">
        <v>43678</v>
      </c>
      <c r="F318" s="320">
        <v>43708</v>
      </c>
      <c r="G318" s="538">
        <v>3850</v>
      </c>
      <c r="H318" s="538">
        <v>350</v>
      </c>
      <c r="I318" s="538">
        <v>3500</v>
      </c>
      <c r="J318" s="546" t="s">
        <v>436</v>
      </c>
      <c r="K318" s="549">
        <v>3500</v>
      </c>
      <c r="L318" s="550">
        <v>3500</v>
      </c>
    </row>
    <row r="319" spans="1:12" x14ac:dyDescent="0.3">
      <c r="A319" s="316" t="s">
        <v>870</v>
      </c>
      <c r="B319" s="317"/>
      <c r="C319" s="324" t="s">
        <v>38</v>
      </c>
      <c r="D319" s="319" t="s">
        <v>367</v>
      </c>
      <c r="E319" s="320">
        <v>43466</v>
      </c>
      <c r="F319" s="320">
        <v>43830</v>
      </c>
      <c r="G319" s="538">
        <v>2470</v>
      </c>
      <c r="H319" s="538">
        <v>140</v>
      </c>
      <c r="I319" s="538">
        <v>2330</v>
      </c>
      <c r="J319" s="546" t="s">
        <v>462</v>
      </c>
      <c r="K319" s="395" t="s">
        <v>475</v>
      </c>
      <c r="L319" s="551" t="s">
        <v>475</v>
      </c>
    </row>
    <row r="320" spans="1:12" ht="28.8" x14ac:dyDescent="0.3">
      <c r="A320" s="316" t="s">
        <v>870</v>
      </c>
      <c r="B320" s="317"/>
      <c r="C320" s="324" t="s">
        <v>476</v>
      </c>
      <c r="D320" s="319" t="s">
        <v>683</v>
      </c>
      <c r="E320" s="320">
        <v>43556</v>
      </c>
      <c r="F320" s="320">
        <v>43830</v>
      </c>
      <c r="G320" s="538">
        <v>6070</v>
      </c>
      <c r="H320" s="538">
        <v>325</v>
      </c>
      <c r="I320" s="538">
        <v>5745</v>
      </c>
      <c r="J320" s="546" t="s">
        <v>455</v>
      </c>
      <c r="K320" s="549">
        <v>5745</v>
      </c>
      <c r="L320" s="550">
        <v>5745</v>
      </c>
    </row>
    <row r="321" spans="1:12" ht="28.8" x14ac:dyDescent="0.3">
      <c r="A321" s="316" t="s">
        <v>870</v>
      </c>
      <c r="B321" s="317"/>
      <c r="C321" s="324" t="s">
        <v>477</v>
      </c>
      <c r="D321" s="319" t="s">
        <v>682</v>
      </c>
      <c r="E321" s="320">
        <v>43472</v>
      </c>
      <c r="F321" s="320">
        <v>43830</v>
      </c>
      <c r="G321" s="538">
        <v>1055</v>
      </c>
      <c r="H321" s="538">
        <v>55</v>
      </c>
      <c r="I321" s="538">
        <v>1000</v>
      </c>
      <c r="J321" s="546" t="s">
        <v>478</v>
      </c>
      <c r="K321" s="395" t="s">
        <v>479</v>
      </c>
      <c r="L321" s="551" t="s">
        <v>479</v>
      </c>
    </row>
    <row r="322" spans="1:12" ht="28.8" x14ac:dyDescent="0.3">
      <c r="A322" s="316" t="s">
        <v>870</v>
      </c>
      <c r="B322" s="317"/>
      <c r="C322" s="324" t="s">
        <v>467</v>
      </c>
      <c r="D322" s="319" t="s">
        <v>682</v>
      </c>
      <c r="E322" s="320">
        <v>43472</v>
      </c>
      <c r="F322" s="320">
        <v>43830</v>
      </c>
      <c r="G322" s="538">
        <v>535</v>
      </c>
      <c r="H322" s="538">
        <v>35</v>
      </c>
      <c r="I322" s="538">
        <v>500</v>
      </c>
      <c r="J322" s="546" t="s">
        <v>478</v>
      </c>
      <c r="K322" s="395" t="s">
        <v>480</v>
      </c>
      <c r="L322" s="551" t="s">
        <v>480</v>
      </c>
    </row>
    <row r="323" spans="1:12" ht="28.8" x14ac:dyDescent="0.3">
      <c r="A323" s="316" t="s">
        <v>870</v>
      </c>
      <c r="B323" s="317"/>
      <c r="C323" s="324" t="s">
        <v>481</v>
      </c>
      <c r="D323" s="319" t="s">
        <v>370</v>
      </c>
      <c r="E323" s="320">
        <v>43479</v>
      </c>
      <c r="F323" s="320">
        <v>43830</v>
      </c>
      <c r="G323" s="538">
        <v>6846</v>
      </c>
      <c r="H323" s="538">
        <v>1846</v>
      </c>
      <c r="I323" s="538">
        <v>5000</v>
      </c>
      <c r="J323" s="546" t="s">
        <v>458</v>
      </c>
      <c r="K323" s="549">
        <v>5000</v>
      </c>
      <c r="L323" s="550">
        <v>5000</v>
      </c>
    </row>
    <row r="324" spans="1:12" ht="31.2" x14ac:dyDescent="0.3">
      <c r="A324" s="316" t="s">
        <v>870</v>
      </c>
      <c r="B324" s="317"/>
      <c r="C324" s="324" t="s">
        <v>482</v>
      </c>
      <c r="D324" s="319" t="s">
        <v>370</v>
      </c>
      <c r="E324" s="320">
        <v>43473</v>
      </c>
      <c r="F324" s="320">
        <v>43646</v>
      </c>
      <c r="G324" s="538">
        <v>4360</v>
      </c>
      <c r="H324" s="538">
        <v>1360</v>
      </c>
      <c r="I324" s="538">
        <v>3000</v>
      </c>
      <c r="J324" s="546" t="s">
        <v>455</v>
      </c>
      <c r="K324" s="549">
        <v>3000</v>
      </c>
      <c r="L324" s="550">
        <v>3000</v>
      </c>
    </row>
    <row r="325" spans="1:12" ht="28.8" x14ac:dyDescent="0.3">
      <c r="A325" s="316" t="s">
        <v>870</v>
      </c>
      <c r="B325" s="317"/>
      <c r="C325" s="324" t="s">
        <v>483</v>
      </c>
      <c r="D325" s="319" t="s">
        <v>370</v>
      </c>
      <c r="E325" s="320">
        <v>43473</v>
      </c>
      <c r="F325" s="320">
        <v>43830</v>
      </c>
      <c r="G325" s="538">
        <v>5100</v>
      </c>
      <c r="H325" s="538">
        <v>2100</v>
      </c>
      <c r="I325" s="538">
        <v>3000</v>
      </c>
      <c r="J325" s="546" t="s">
        <v>458</v>
      </c>
      <c r="K325" s="549">
        <v>3000</v>
      </c>
      <c r="L325" s="550">
        <v>3000</v>
      </c>
    </row>
    <row r="326" spans="1:12" ht="20.25" customHeight="1" x14ac:dyDescent="0.3">
      <c r="A326" s="316" t="s">
        <v>870</v>
      </c>
      <c r="B326" s="317"/>
      <c r="C326" s="324" t="s">
        <v>484</v>
      </c>
      <c r="D326" s="319" t="s">
        <v>367</v>
      </c>
      <c r="E326" s="320">
        <v>43473</v>
      </c>
      <c r="F326" s="320">
        <v>43830</v>
      </c>
      <c r="G326" s="538">
        <v>1310</v>
      </c>
      <c r="H326" s="538">
        <v>110</v>
      </c>
      <c r="I326" s="538">
        <v>1200</v>
      </c>
      <c r="J326" s="546" t="s">
        <v>465</v>
      </c>
      <c r="K326" s="395" t="s">
        <v>485</v>
      </c>
      <c r="L326" s="551" t="s">
        <v>485</v>
      </c>
    </row>
    <row r="327" spans="1:12" ht="28.8" x14ac:dyDescent="0.3">
      <c r="A327" s="316" t="s">
        <v>870</v>
      </c>
      <c r="B327" s="317"/>
      <c r="C327" s="324" t="s">
        <v>486</v>
      </c>
      <c r="D327" s="319" t="s">
        <v>367</v>
      </c>
      <c r="E327" s="320">
        <v>43496</v>
      </c>
      <c r="F327" s="320">
        <v>43830</v>
      </c>
      <c r="G327" s="538">
        <v>2200</v>
      </c>
      <c r="H327" s="538">
        <v>200</v>
      </c>
      <c r="I327" s="538">
        <v>2000</v>
      </c>
      <c r="J327" s="546" t="s">
        <v>455</v>
      </c>
      <c r="K327" s="549">
        <v>2000</v>
      </c>
      <c r="L327" s="550">
        <v>2000</v>
      </c>
    </row>
    <row r="328" spans="1:12" x14ac:dyDescent="0.3">
      <c r="A328" s="316" t="s">
        <v>870</v>
      </c>
      <c r="B328" s="317"/>
      <c r="C328" s="324" t="s">
        <v>487</v>
      </c>
      <c r="D328" s="319" t="s">
        <v>367</v>
      </c>
      <c r="E328" s="320">
        <v>43497</v>
      </c>
      <c r="F328" s="321" t="s">
        <v>488</v>
      </c>
      <c r="G328" s="538">
        <v>5690</v>
      </c>
      <c r="H328" s="538">
        <v>2340</v>
      </c>
      <c r="I328" s="538">
        <v>3350</v>
      </c>
      <c r="J328" s="546" t="s">
        <v>489</v>
      </c>
      <c r="K328" s="395" t="s">
        <v>485</v>
      </c>
      <c r="L328" s="551" t="s">
        <v>485</v>
      </c>
    </row>
    <row r="329" spans="1:12" x14ac:dyDescent="0.3">
      <c r="A329" s="316" t="s">
        <v>870</v>
      </c>
      <c r="B329" s="317"/>
      <c r="C329" s="324" t="s">
        <v>490</v>
      </c>
      <c r="D329" s="319" t="s">
        <v>367</v>
      </c>
      <c r="E329" s="320">
        <v>43496</v>
      </c>
      <c r="F329" s="320">
        <v>43830</v>
      </c>
      <c r="G329" s="538">
        <v>5347</v>
      </c>
      <c r="H329" s="538">
        <v>1347</v>
      </c>
      <c r="I329" s="538">
        <v>4000</v>
      </c>
      <c r="J329" s="546" t="s">
        <v>90</v>
      </c>
      <c r="K329" s="395" t="s">
        <v>463</v>
      </c>
      <c r="L329" s="551" t="s">
        <v>463</v>
      </c>
    </row>
    <row r="330" spans="1:12" x14ac:dyDescent="0.3">
      <c r="A330" s="316" t="s">
        <v>870</v>
      </c>
      <c r="B330" s="317"/>
      <c r="C330" s="324" t="s">
        <v>491</v>
      </c>
      <c r="D330" s="319" t="s">
        <v>367</v>
      </c>
      <c r="E330" s="320">
        <v>43466</v>
      </c>
      <c r="F330" s="320">
        <v>43799</v>
      </c>
      <c r="G330" s="538">
        <v>2930</v>
      </c>
      <c r="H330" s="538">
        <v>930</v>
      </c>
      <c r="I330" s="538">
        <v>2000</v>
      </c>
      <c r="J330" s="546" t="s">
        <v>492</v>
      </c>
      <c r="K330" s="395" t="s">
        <v>67</v>
      </c>
      <c r="L330" s="551" t="s">
        <v>67</v>
      </c>
    </row>
    <row r="331" spans="1:12" ht="144" x14ac:dyDescent="0.3">
      <c r="A331" s="316" t="s">
        <v>870</v>
      </c>
      <c r="B331" s="317"/>
      <c r="C331" s="324" t="s">
        <v>493</v>
      </c>
      <c r="D331" s="319" t="s">
        <v>367</v>
      </c>
      <c r="E331" s="320">
        <v>43617</v>
      </c>
      <c r="F331" s="320">
        <v>43646</v>
      </c>
      <c r="G331" s="538">
        <v>2370</v>
      </c>
      <c r="H331" s="538">
        <v>126</v>
      </c>
      <c r="I331" s="538">
        <v>2244</v>
      </c>
      <c r="J331" s="546" t="s">
        <v>494</v>
      </c>
      <c r="K331" s="395" t="s">
        <v>495</v>
      </c>
      <c r="L331" s="551" t="s">
        <v>496</v>
      </c>
    </row>
    <row r="332" spans="1:12" ht="51.75" customHeight="1" x14ac:dyDescent="0.3">
      <c r="A332" s="117"/>
      <c r="B332" s="161"/>
      <c r="C332" s="118" t="s">
        <v>497</v>
      </c>
      <c r="D332" s="120"/>
      <c r="E332" s="119"/>
      <c r="F332" s="119"/>
      <c r="G332" s="540" t="s">
        <v>831</v>
      </c>
      <c r="H332" s="540" t="s">
        <v>830</v>
      </c>
      <c r="I332" s="540" t="s">
        <v>826</v>
      </c>
      <c r="J332" s="561"/>
      <c r="K332" s="553"/>
      <c r="L332" s="554"/>
    </row>
    <row r="333" spans="1:12" x14ac:dyDescent="0.3">
      <c r="A333" s="316" t="s">
        <v>870</v>
      </c>
      <c r="B333" s="317"/>
      <c r="C333" s="324" t="s">
        <v>38</v>
      </c>
      <c r="D333" s="319" t="s">
        <v>367</v>
      </c>
      <c r="E333" s="320">
        <v>43831</v>
      </c>
      <c r="F333" s="320">
        <v>44286</v>
      </c>
      <c r="G333" s="535" t="s">
        <v>498</v>
      </c>
      <c r="H333" s="535" t="s">
        <v>500</v>
      </c>
      <c r="I333" s="535" t="s">
        <v>499</v>
      </c>
      <c r="J333" s="546" t="s">
        <v>462</v>
      </c>
      <c r="K333" s="395" t="s">
        <v>501</v>
      </c>
      <c r="L333" s="551" t="s">
        <v>502</v>
      </c>
    </row>
    <row r="334" spans="1:12" ht="43.2" x14ac:dyDescent="0.3">
      <c r="A334" s="316" t="s">
        <v>870</v>
      </c>
      <c r="B334" s="317"/>
      <c r="C334" s="318" t="s">
        <v>470</v>
      </c>
      <c r="D334" s="319" t="s">
        <v>682</v>
      </c>
      <c r="E334" s="320">
        <v>43837</v>
      </c>
      <c r="F334" s="320">
        <v>44286</v>
      </c>
      <c r="G334" s="535" t="s">
        <v>503</v>
      </c>
      <c r="H334" s="535" t="s">
        <v>505</v>
      </c>
      <c r="I334" s="535" t="s">
        <v>504</v>
      </c>
      <c r="J334" s="546" t="s">
        <v>506</v>
      </c>
      <c r="K334" s="395" t="s">
        <v>507</v>
      </c>
      <c r="L334" s="551" t="s">
        <v>508</v>
      </c>
    </row>
    <row r="335" spans="1:12" ht="43.2" x14ac:dyDescent="0.3">
      <c r="A335" s="316" t="s">
        <v>870</v>
      </c>
      <c r="B335" s="317"/>
      <c r="C335" s="318" t="s">
        <v>509</v>
      </c>
      <c r="D335" s="319" t="s">
        <v>682</v>
      </c>
      <c r="E335" s="320">
        <v>43837</v>
      </c>
      <c r="F335" s="320">
        <v>44286</v>
      </c>
      <c r="G335" s="535" t="s">
        <v>510</v>
      </c>
      <c r="H335" s="535" t="s">
        <v>512</v>
      </c>
      <c r="I335" s="535" t="s">
        <v>511</v>
      </c>
      <c r="J335" s="546" t="s">
        <v>513</v>
      </c>
      <c r="K335" s="395" t="s">
        <v>514</v>
      </c>
      <c r="L335" s="551" t="s">
        <v>515</v>
      </c>
    </row>
    <row r="336" spans="1:12" ht="35.25" customHeight="1" x14ac:dyDescent="0.3">
      <c r="A336" s="316" t="s">
        <v>870</v>
      </c>
      <c r="B336" s="317"/>
      <c r="C336" s="318" t="s">
        <v>516</v>
      </c>
      <c r="D336" s="319" t="s">
        <v>370</v>
      </c>
      <c r="E336" s="320">
        <v>43837</v>
      </c>
      <c r="F336" s="320">
        <v>44196</v>
      </c>
      <c r="G336" s="535" t="s">
        <v>517</v>
      </c>
      <c r="H336" s="535" t="s">
        <v>519</v>
      </c>
      <c r="I336" s="535" t="s">
        <v>518</v>
      </c>
      <c r="J336" s="546" t="s">
        <v>458</v>
      </c>
      <c r="K336" s="549">
        <v>5000</v>
      </c>
      <c r="L336" s="550">
        <v>5000</v>
      </c>
    </row>
    <row r="337" spans="1:12" ht="20.25" customHeight="1" x14ac:dyDescent="0.3">
      <c r="A337" s="316" t="s">
        <v>870</v>
      </c>
      <c r="B337" s="317"/>
      <c r="C337" s="318" t="s">
        <v>520</v>
      </c>
      <c r="D337" s="319" t="s">
        <v>367</v>
      </c>
      <c r="E337" s="320">
        <v>43862</v>
      </c>
      <c r="F337" s="320">
        <v>44286</v>
      </c>
      <c r="G337" s="535" t="s">
        <v>521</v>
      </c>
      <c r="H337" s="535" t="s">
        <v>523</v>
      </c>
      <c r="I337" s="535" t="s">
        <v>522</v>
      </c>
      <c r="J337" s="546" t="s">
        <v>465</v>
      </c>
      <c r="K337" s="395" t="s">
        <v>67</v>
      </c>
      <c r="L337" s="551" t="s">
        <v>502</v>
      </c>
    </row>
    <row r="338" spans="1:12" ht="28.8" x14ac:dyDescent="0.3">
      <c r="A338" s="316" t="s">
        <v>870</v>
      </c>
      <c r="B338" s="317"/>
      <c r="C338" s="318" t="s">
        <v>524</v>
      </c>
      <c r="D338" s="319" t="s">
        <v>370</v>
      </c>
      <c r="E338" s="320">
        <v>43837</v>
      </c>
      <c r="F338" s="320">
        <v>44196</v>
      </c>
      <c r="G338" s="535" t="s">
        <v>525</v>
      </c>
      <c r="H338" s="535" t="s">
        <v>527</v>
      </c>
      <c r="I338" s="535" t="s">
        <v>526</v>
      </c>
      <c r="J338" s="546" t="s">
        <v>455</v>
      </c>
      <c r="K338" s="549">
        <v>3500</v>
      </c>
      <c r="L338" s="550">
        <v>3500</v>
      </c>
    </row>
    <row r="339" spans="1:12" ht="28.8" x14ac:dyDescent="0.3">
      <c r="A339" s="316" t="s">
        <v>870</v>
      </c>
      <c r="B339" s="317"/>
      <c r="C339" s="318" t="s">
        <v>528</v>
      </c>
      <c r="D339" s="319" t="s">
        <v>363</v>
      </c>
      <c r="E339" s="320">
        <v>43864</v>
      </c>
      <c r="F339" s="320">
        <v>44196</v>
      </c>
      <c r="G339" s="535" t="s">
        <v>529</v>
      </c>
      <c r="H339" s="535" t="s">
        <v>531</v>
      </c>
      <c r="I339" s="535" t="s">
        <v>530</v>
      </c>
      <c r="J339" s="546" t="s">
        <v>455</v>
      </c>
      <c r="K339" s="549">
        <v>2000</v>
      </c>
      <c r="L339" s="550">
        <v>2000</v>
      </c>
    </row>
    <row r="340" spans="1:12" ht="20.25" customHeight="1" x14ac:dyDescent="0.3">
      <c r="A340" s="316" t="s">
        <v>870</v>
      </c>
      <c r="B340" s="317"/>
      <c r="C340" s="318" t="s">
        <v>532</v>
      </c>
      <c r="D340" s="319" t="s">
        <v>367</v>
      </c>
      <c r="E340" s="320">
        <v>43864</v>
      </c>
      <c r="F340" s="320">
        <v>44286</v>
      </c>
      <c r="G340" s="535" t="s">
        <v>533</v>
      </c>
      <c r="H340" s="535" t="s">
        <v>535</v>
      </c>
      <c r="I340" s="535" t="s">
        <v>534</v>
      </c>
      <c r="J340" s="546" t="s">
        <v>90</v>
      </c>
      <c r="K340" s="395" t="s">
        <v>64</v>
      </c>
      <c r="L340" s="551" t="s">
        <v>502</v>
      </c>
    </row>
    <row r="341" spans="1:12" ht="28.8" x14ac:dyDescent="0.3">
      <c r="A341" s="316" t="s">
        <v>870</v>
      </c>
      <c r="B341" s="317"/>
      <c r="C341" s="318" t="s">
        <v>466</v>
      </c>
      <c r="D341" s="319" t="s">
        <v>367</v>
      </c>
      <c r="E341" s="320">
        <v>43873</v>
      </c>
      <c r="F341" s="320">
        <v>44286</v>
      </c>
      <c r="G341" s="535" t="s">
        <v>536</v>
      </c>
      <c r="H341" s="535" t="s">
        <v>538</v>
      </c>
      <c r="I341" s="535" t="s">
        <v>537</v>
      </c>
      <c r="J341" s="546" t="s">
        <v>455</v>
      </c>
      <c r="K341" s="549">
        <v>2760</v>
      </c>
      <c r="L341" s="550">
        <v>0</v>
      </c>
    </row>
    <row r="342" spans="1:12" x14ac:dyDescent="0.3">
      <c r="A342" s="316" t="s">
        <v>870</v>
      </c>
      <c r="B342" s="317"/>
      <c r="C342" s="318" t="s">
        <v>539</v>
      </c>
      <c r="D342" s="319" t="s">
        <v>367</v>
      </c>
      <c r="E342" s="320">
        <v>43831</v>
      </c>
      <c r="F342" s="320">
        <v>44377</v>
      </c>
      <c r="G342" s="535" t="s">
        <v>868</v>
      </c>
      <c r="H342" s="535" t="s">
        <v>867</v>
      </c>
      <c r="I342" s="535" t="s">
        <v>869</v>
      </c>
      <c r="J342" s="546" t="s">
        <v>492</v>
      </c>
      <c r="K342" s="395" t="s">
        <v>67</v>
      </c>
      <c r="L342" s="551" t="s">
        <v>485</v>
      </c>
    </row>
    <row r="343" spans="1:12" x14ac:dyDescent="0.3">
      <c r="A343" s="316" t="s">
        <v>870</v>
      </c>
      <c r="B343" s="317"/>
      <c r="C343" s="318" t="s">
        <v>541</v>
      </c>
      <c r="D343" s="319" t="s">
        <v>294</v>
      </c>
      <c r="E343" s="320">
        <v>43862</v>
      </c>
      <c r="F343" s="320">
        <v>44134</v>
      </c>
      <c r="G343" s="535">
        <v>7044.39</v>
      </c>
      <c r="H343" s="535">
        <v>311.32</v>
      </c>
      <c r="I343" s="535">
        <v>6733.07</v>
      </c>
      <c r="J343" s="546" t="s">
        <v>357</v>
      </c>
      <c r="K343" s="395" t="s">
        <v>68</v>
      </c>
      <c r="L343" s="551" t="s">
        <v>68</v>
      </c>
    </row>
    <row r="344" spans="1:12" ht="28.8" x14ac:dyDescent="0.3">
      <c r="A344" s="316" t="s">
        <v>870</v>
      </c>
      <c r="B344" s="317"/>
      <c r="C344" s="318" t="s">
        <v>542</v>
      </c>
      <c r="D344" s="319" t="s">
        <v>294</v>
      </c>
      <c r="E344" s="320">
        <v>44197</v>
      </c>
      <c r="F344" s="320">
        <v>44469</v>
      </c>
      <c r="G344" s="535">
        <v>10121.16</v>
      </c>
      <c r="H344" s="535">
        <v>1518.24</v>
      </c>
      <c r="I344" s="535">
        <v>8602.92</v>
      </c>
      <c r="J344" s="546" t="s">
        <v>357</v>
      </c>
      <c r="K344" s="395" t="s">
        <v>543</v>
      </c>
      <c r="L344" s="551" t="s">
        <v>543</v>
      </c>
    </row>
    <row r="345" spans="1:12" ht="28.8" x14ac:dyDescent="0.3">
      <c r="A345" s="325" t="s">
        <v>870</v>
      </c>
      <c r="B345" s="326"/>
      <c r="C345" s="327" t="s">
        <v>544</v>
      </c>
      <c r="D345" s="328" t="s">
        <v>370</v>
      </c>
      <c r="E345" s="329">
        <v>44075</v>
      </c>
      <c r="F345" s="329">
        <v>44439</v>
      </c>
      <c r="G345" s="536">
        <v>26815.08</v>
      </c>
      <c r="H345" s="536">
        <v>4022.26</v>
      </c>
      <c r="I345" s="536">
        <v>22792.81</v>
      </c>
      <c r="J345" s="562" t="s">
        <v>825</v>
      </c>
      <c r="K345" s="555"/>
      <c r="L345" s="556"/>
    </row>
    <row r="346" spans="1:12" ht="43.2" x14ac:dyDescent="0.3">
      <c r="A346" s="117"/>
      <c r="B346" s="161"/>
      <c r="C346" s="118" t="s">
        <v>807</v>
      </c>
      <c r="D346" s="120"/>
      <c r="E346" s="119"/>
      <c r="F346" s="119"/>
      <c r="G346" s="540" t="s">
        <v>831</v>
      </c>
      <c r="H346" s="540" t="s">
        <v>830</v>
      </c>
      <c r="I346" s="540" t="s">
        <v>826</v>
      </c>
      <c r="J346" s="561"/>
      <c r="K346" s="553"/>
      <c r="L346" s="554"/>
    </row>
    <row r="347" spans="1:12" ht="57.6" x14ac:dyDescent="0.3">
      <c r="A347" s="332" t="s">
        <v>870</v>
      </c>
      <c r="B347" s="330"/>
      <c r="C347" s="333" t="s">
        <v>808</v>
      </c>
      <c r="D347" s="331" t="s">
        <v>820</v>
      </c>
      <c r="E347" s="334">
        <v>44409</v>
      </c>
      <c r="F347" s="334">
        <v>44439</v>
      </c>
      <c r="G347" s="541">
        <v>4090</v>
      </c>
      <c r="H347" s="541">
        <v>390</v>
      </c>
      <c r="I347" s="541">
        <v>3700</v>
      </c>
      <c r="J347" s="563" t="s">
        <v>436</v>
      </c>
      <c r="K347" s="557">
        <v>3700</v>
      </c>
      <c r="L347" s="558">
        <v>3700</v>
      </c>
    </row>
    <row r="348" spans="1:12" ht="15.75" customHeight="1" x14ac:dyDescent="0.3">
      <c r="A348" s="316" t="s">
        <v>870</v>
      </c>
      <c r="B348" s="317"/>
      <c r="C348" s="324" t="s">
        <v>810</v>
      </c>
      <c r="D348" s="319" t="s">
        <v>818</v>
      </c>
      <c r="E348" s="320">
        <v>44287</v>
      </c>
      <c r="F348" s="320">
        <v>44621</v>
      </c>
      <c r="G348" s="535" t="s">
        <v>828</v>
      </c>
      <c r="H348" s="535" t="s">
        <v>829</v>
      </c>
      <c r="I348" s="535" t="s">
        <v>827</v>
      </c>
      <c r="J348" s="546" t="s">
        <v>465</v>
      </c>
      <c r="K348" s="395" t="s">
        <v>67</v>
      </c>
      <c r="L348" s="551" t="s">
        <v>63</v>
      </c>
    </row>
    <row r="349" spans="1:12" ht="43.2" x14ac:dyDescent="0.3">
      <c r="A349" s="316" t="s">
        <v>870</v>
      </c>
      <c r="B349" s="317"/>
      <c r="C349" s="324" t="s">
        <v>809</v>
      </c>
      <c r="D349" s="319" t="s">
        <v>823</v>
      </c>
      <c r="E349" s="320">
        <v>44197</v>
      </c>
      <c r="F349" s="320">
        <v>44651</v>
      </c>
      <c r="G349" s="535" t="s">
        <v>834</v>
      </c>
      <c r="H349" s="535" t="s">
        <v>832</v>
      </c>
      <c r="I349" s="535" t="s">
        <v>833</v>
      </c>
      <c r="J349" s="546" t="s">
        <v>462</v>
      </c>
      <c r="K349" s="395" t="s">
        <v>862</v>
      </c>
      <c r="L349" s="551" t="s">
        <v>540</v>
      </c>
    </row>
    <row r="350" spans="1:12" ht="43.2" x14ac:dyDescent="0.3">
      <c r="A350" s="316" t="s">
        <v>870</v>
      </c>
      <c r="B350" s="317"/>
      <c r="C350" s="318" t="s">
        <v>477</v>
      </c>
      <c r="D350" s="319" t="s">
        <v>823</v>
      </c>
      <c r="E350" s="320">
        <v>44287</v>
      </c>
      <c r="F350" s="320">
        <v>44651</v>
      </c>
      <c r="G350" s="535" t="s">
        <v>835</v>
      </c>
      <c r="H350" s="535" t="s">
        <v>836</v>
      </c>
      <c r="I350" s="535" t="s">
        <v>837</v>
      </c>
      <c r="J350" s="546" t="s">
        <v>468</v>
      </c>
      <c r="K350" s="395" t="s">
        <v>863</v>
      </c>
      <c r="L350" s="551" t="s">
        <v>540</v>
      </c>
    </row>
    <row r="351" spans="1:12" ht="43.2" x14ac:dyDescent="0.3">
      <c r="A351" s="316" t="s">
        <v>870</v>
      </c>
      <c r="B351" s="317"/>
      <c r="C351" s="318" t="s">
        <v>509</v>
      </c>
      <c r="D351" s="319" t="s">
        <v>823</v>
      </c>
      <c r="E351" s="320">
        <v>44287</v>
      </c>
      <c r="F351" s="320">
        <v>44651</v>
      </c>
      <c r="G351" s="535" t="s">
        <v>840</v>
      </c>
      <c r="H351" s="535" t="s">
        <v>838</v>
      </c>
      <c r="I351" s="535" t="s">
        <v>839</v>
      </c>
      <c r="J351" s="546" t="s">
        <v>478</v>
      </c>
      <c r="K351" s="395" t="s">
        <v>864</v>
      </c>
      <c r="L351" s="551" t="s">
        <v>540</v>
      </c>
    </row>
    <row r="352" spans="1:12" ht="28.8" x14ac:dyDescent="0.3">
      <c r="A352" s="316" t="s">
        <v>870</v>
      </c>
      <c r="B352" s="317"/>
      <c r="C352" s="318" t="s">
        <v>811</v>
      </c>
      <c r="D352" s="319" t="s">
        <v>823</v>
      </c>
      <c r="E352" s="320">
        <v>44214</v>
      </c>
      <c r="F352" s="320">
        <v>44651</v>
      </c>
      <c r="G352" s="535">
        <v>7915</v>
      </c>
      <c r="H352" s="535">
        <v>1915</v>
      </c>
      <c r="I352" s="535">
        <v>6000</v>
      </c>
      <c r="J352" s="546" t="s">
        <v>458</v>
      </c>
      <c r="K352" s="549">
        <v>6000</v>
      </c>
      <c r="L352" s="550">
        <v>6000</v>
      </c>
    </row>
    <row r="353" spans="1:12" ht="43.2" x14ac:dyDescent="0.3">
      <c r="A353" s="316" t="s">
        <v>870</v>
      </c>
      <c r="B353" s="317"/>
      <c r="C353" s="318" t="s">
        <v>812</v>
      </c>
      <c r="D353" s="319" t="s">
        <v>823</v>
      </c>
      <c r="E353" s="320">
        <v>44287</v>
      </c>
      <c r="F353" s="320">
        <v>44651</v>
      </c>
      <c r="G353" s="535" t="s">
        <v>841</v>
      </c>
      <c r="H353" s="535" t="s">
        <v>843</v>
      </c>
      <c r="I353" s="535" t="s">
        <v>842</v>
      </c>
      <c r="J353" s="546" t="s">
        <v>465</v>
      </c>
      <c r="K353" s="395" t="s">
        <v>67</v>
      </c>
      <c r="L353" s="551" t="s">
        <v>540</v>
      </c>
    </row>
    <row r="354" spans="1:12" ht="43.2" x14ac:dyDescent="0.3">
      <c r="A354" s="316" t="s">
        <v>870</v>
      </c>
      <c r="B354" s="317"/>
      <c r="C354" s="318" t="s">
        <v>813</v>
      </c>
      <c r="D354" s="319" t="s">
        <v>823</v>
      </c>
      <c r="E354" s="320">
        <v>44214</v>
      </c>
      <c r="F354" s="320">
        <v>44651</v>
      </c>
      <c r="G354" s="535" t="s">
        <v>853</v>
      </c>
      <c r="H354" s="535" t="s">
        <v>854</v>
      </c>
      <c r="I354" s="535" t="s">
        <v>855</v>
      </c>
      <c r="J354" s="546" t="s">
        <v>465</v>
      </c>
      <c r="K354" s="549">
        <v>2000</v>
      </c>
      <c r="L354" s="551" t="s">
        <v>540</v>
      </c>
    </row>
    <row r="355" spans="1:12" ht="28.8" x14ac:dyDescent="0.3">
      <c r="A355" s="316" t="s">
        <v>870</v>
      </c>
      <c r="B355" s="317"/>
      <c r="C355" s="318" t="s">
        <v>814</v>
      </c>
      <c r="D355" s="319" t="s">
        <v>823</v>
      </c>
      <c r="E355" s="320">
        <v>44207</v>
      </c>
      <c r="F355" s="320">
        <v>44651</v>
      </c>
      <c r="G355" s="535" t="s">
        <v>851</v>
      </c>
      <c r="H355" s="535" t="s">
        <v>852</v>
      </c>
      <c r="I355" s="535" t="s">
        <v>850</v>
      </c>
      <c r="J355" s="546" t="s">
        <v>455</v>
      </c>
      <c r="K355" s="549">
        <v>5000</v>
      </c>
      <c r="L355" s="559">
        <v>3477.04</v>
      </c>
    </row>
    <row r="356" spans="1:12" ht="28.8" x14ac:dyDescent="0.3">
      <c r="A356" s="316" t="s">
        <v>870</v>
      </c>
      <c r="B356" s="317"/>
      <c r="C356" s="318" t="s">
        <v>532</v>
      </c>
      <c r="D356" s="319" t="s">
        <v>821</v>
      </c>
      <c r="E356" s="320">
        <v>44228</v>
      </c>
      <c r="F356" s="320">
        <v>44651</v>
      </c>
      <c r="G356" s="535" t="s">
        <v>849</v>
      </c>
      <c r="H356" s="535" t="s">
        <v>848</v>
      </c>
      <c r="I356" s="535" t="s">
        <v>847</v>
      </c>
      <c r="J356" s="546" t="s">
        <v>455</v>
      </c>
      <c r="K356" s="549">
        <v>1930</v>
      </c>
      <c r="L356" s="550">
        <v>1562</v>
      </c>
    </row>
    <row r="357" spans="1:12" ht="43.2" x14ac:dyDescent="0.3">
      <c r="A357" s="316" t="s">
        <v>870</v>
      </c>
      <c r="B357" s="564"/>
      <c r="C357" s="318" t="s">
        <v>815</v>
      </c>
      <c r="D357" s="319" t="s">
        <v>822</v>
      </c>
      <c r="E357" s="320">
        <v>44228</v>
      </c>
      <c r="F357" s="320">
        <v>44651</v>
      </c>
      <c r="G357" s="535" t="s">
        <v>844</v>
      </c>
      <c r="H357" s="535" t="s">
        <v>845</v>
      </c>
      <c r="I357" s="535" t="s">
        <v>846</v>
      </c>
      <c r="J357" s="546" t="s">
        <v>90</v>
      </c>
      <c r="K357" s="395" t="s">
        <v>67</v>
      </c>
      <c r="L357" s="551" t="s">
        <v>540</v>
      </c>
    </row>
    <row r="358" spans="1:12" x14ac:dyDescent="0.3">
      <c r="A358" s="316" t="s">
        <v>870</v>
      </c>
      <c r="B358" s="564"/>
      <c r="C358" s="318" t="s">
        <v>816</v>
      </c>
      <c r="D358" s="319" t="s">
        <v>822</v>
      </c>
      <c r="E358" s="320">
        <v>44228</v>
      </c>
      <c r="F358" s="320">
        <v>44651</v>
      </c>
      <c r="G358" s="535">
        <v>13634</v>
      </c>
      <c r="H358" s="535">
        <v>1634</v>
      </c>
      <c r="I358" s="535">
        <v>12000</v>
      </c>
      <c r="J358" s="546" t="s">
        <v>859</v>
      </c>
      <c r="K358" s="395" t="s">
        <v>860</v>
      </c>
      <c r="L358" s="551" t="s">
        <v>861</v>
      </c>
    </row>
    <row r="359" spans="1:12" ht="43.2" x14ac:dyDescent="0.3">
      <c r="A359" s="565" t="s">
        <v>870</v>
      </c>
      <c r="B359" s="564"/>
      <c r="C359" s="318" t="s">
        <v>817</v>
      </c>
      <c r="D359" s="319" t="s">
        <v>819</v>
      </c>
      <c r="E359" s="320">
        <v>44378</v>
      </c>
      <c r="F359" s="320">
        <v>44926</v>
      </c>
      <c r="G359" s="535" t="s">
        <v>856</v>
      </c>
      <c r="H359" s="535">
        <v>0</v>
      </c>
      <c r="I359" s="535" t="s">
        <v>857</v>
      </c>
      <c r="J359" s="563" t="s">
        <v>865</v>
      </c>
      <c r="K359" s="549">
        <v>960</v>
      </c>
      <c r="L359" s="551" t="s">
        <v>540</v>
      </c>
    </row>
    <row r="360" spans="1:12" ht="28.8" x14ac:dyDescent="0.3">
      <c r="A360" s="566" t="s">
        <v>870</v>
      </c>
      <c r="B360" s="567"/>
      <c r="C360" s="327" t="s">
        <v>866</v>
      </c>
      <c r="D360" s="335" t="s">
        <v>824</v>
      </c>
      <c r="E360" s="329"/>
      <c r="F360" s="329"/>
      <c r="G360" s="568"/>
      <c r="H360" s="568"/>
      <c r="I360" s="568">
        <v>25753.8</v>
      </c>
      <c r="J360" s="569" t="s">
        <v>357</v>
      </c>
      <c r="K360" s="555" t="s">
        <v>858</v>
      </c>
      <c r="L360" s="556" t="s">
        <v>858</v>
      </c>
    </row>
    <row r="361" spans="1:12" ht="30" customHeight="1" x14ac:dyDescent="0.3">
      <c r="A361" s="220"/>
      <c r="B361" s="221"/>
      <c r="C361" s="222" t="s">
        <v>766</v>
      </c>
      <c r="D361" s="223"/>
      <c r="E361" s="224"/>
      <c r="F361" s="225"/>
      <c r="G361" s="542"/>
      <c r="H361" s="543"/>
      <c r="I361" s="544"/>
      <c r="J361" s="226"/>
      <c r="K361" s="223"/>
      <c r="L361" s="223"/>
    </row>
    <row r="362" spans="1:12" ht="25.5" customHeight="1" x14ac:dyDescent="0.3">
      <c r="A362" s="637" t="s">
        <v>745</v>
      </c>
      <c r="B362" s="640"/>
      <c r="C362" s="649" t="s">
        <v>320</v>
      </c>
      <c r="D362" s="651" t="s">
        <v>353</v>
      </c>
      <c r="E362" s="651" t="s">
        <v>163</v>
      </c>
      <c r="F362" s="651" t="s">
        <v>184</v>
      </c>
      <c r="G362" s="607">
        <v>150000</v>
      </c>
      <c r="H362" s="607">
        <v>150000</v>
      </c>
      <c r="I362" s="610">
        <v>0</v>
      </c>
      <c r="J362" s="649" t="s">
        <v>321</v>
      </c>
      <c r="K362" s="652">
        <v>12</v>
      </c>
      <c r="L362" s="652">
        <v>12</v>
      </c>
    </row>
    <row r="363" spans="1:12" ht="14.4" x14ac:dyDescent="0.3">
      <c r="A363" s="638"/>
      <c r="B363" s="641"/>
      <c r="C363" s="650"/>
      <c r="D363" s="652"/>
      <c r="E363" s="652"/>
      <c r="F363" s="652"/>
      <c r="G363" s="608"/>
      <c r="H363" s="608"/>
      <c r="I363" s="611"/>
      <c r="J363" s="650" t="s">
        <v>322</v>
      </c>
      <c r="K363" s="652">
        <v>6</v>
      </c>
      <c r="L363" s="652">
        <v>6</v>
      </c>
    </row>
    <row r="364" spans="1:12" ht="27" customHeight="1" x14ac:dyDescent="0.3">
      <c r="A364" s="639"/>
      <c r="B364" s="642"/>
      <c r="C364" s="612"/>
      <c r="D364" s="642"/>
      <c r="E364" s="642"/>
      <c r="F364" s="642"/>
      <c r="G364" s="609"/>
      <c r="H364" s="609"/>
      <c r="I364" s="612"/>
      <c r="J364" s="612"/>
      <c r="K364" s="642"/>
      <c r="L364" s="642"/>
    </row>
    <row r="365" spans="1:12" ht="14.4" x14ac:dyDescent="0.3">
      <c r="A365" s="661" t="s">
        <v>746</v>
      </c>
      <c r="B365" s="664"/>
      <c r="C365" s="666" t="s">
        <v>712</v>
      </c>
      <c r="D365" s="669" t="s">
        <v>353</v>
      </c>
      <c r="E365" s="669" t="s">
        <v>380</v>
      </c>
      <c r="F365" s="669" t="s">
        <v>782</v>
      </c>
      <c r="G365" s="671">
        <v>24180</v>
      </c>
      <c r="H365" s="674">
        <f>G365-I365</f>
        <v>22971</v>
      </c>
      <c r="I365" s="676">
        <v>1209</v>
      </c>
      <c r="J365" s="453" t="s">
        <v>783</v>
      </c>
      <c r="K365" s="577" t="s">
        <v>64</v>
      </c>
      <c r="L365" s="578" t="s">
        <v>64</v>
      </c>
    </row>
    <row r="366" spans="1:12" ht="14.4" x14ac:dyDescent="0.3">
      <c r="A366" s="662"/>
      <c r="B366" s="665"/>
      <c r="C366" s="667"/>
      <c r="D366" s="670"/>
      <c r="E366" s="670"/>
      <c r="F366" s="670"/>
      <c r="G366" s="672"/>
      <c r="H366" s="675"/>
      <c r="I366" s="677"/>
      <c r="J366" s="579" t="s">
        <v>784</v>
      </c>
      <c r="K366" s="580" t="s">
        <v>787</v>
      </c>
      <c r="L366" s="581" t="s">
        <v>791</v>
      </c>
    </row>
    <row r="367" spans="1:12" ht="14.4" x14ac:dyDescent="0.3">
      <c r="A367" s="662"/>
      <c r="B367" s="665"/>
      <c r="C367" s="667"/>
      <c r="D367" s="670"/>
      <c r="E367" s="670"/>
      <c r="F367" s="670"/>
      <c r="G367" s="672"/>
      <c r="H367" s="675"/>
      <c r="I367" s="677"/>
      <c r="J367" s="579" t="s">
        <v>785</v>
      </c>
      <c r="K367" s="580" t="s">
        <v>786</v>
      </c>
      <c r="L367" s="581">
        <v>0</v>
      </c>
    </row>
    <row r="368" spans="1:12" ht="14.4" x14ac:dyDescent="0.3">
      <c r="A368" s="662"/>
      <c r="B368" s="665"/>
      <c r="C368" s="667"/>
      <c r="D368" s="670"/>
      <c r="E368" s="670"/>
      <c r="F368" s="670"/>
      <c r="G368" s="672"/>
      <c r="H368" s="675"/>
      <c r="I368" s="677"/>
      <c r="J368" s="579" t="s">
        <v>788</v>
      </c>
      <c r="K368" s="580" t="s">
        <v>64</v>
      </c>
      <c r="L368" s="581">
        <v>0</v>
      </c>
    </row>
    <row r="369" spans="1:12" ht="28.8" x14ac:dyDescent="0.3">
      <c r="A369" s="662"/>
      <c r="B369" s="665"/>
      <c r="C369" s="667"/>
      <c r="D369" s="670"/>
      <c r="E369" s="670"/>
      <c r="F369" s="670"/>
      <c r="G369" s="672"/>
      <c r="H369" s="675"/>
      <c r="I369" s="677"/>
      <c r="J369" s="579" t="s">
        <v>794</v>
      </c>
      <c r="K369" s="580" t="s">
        <v>793</v>
      </c>
      <c r="L369" s="581" t="s">
        <v>793</v>
      </c>
    </row>
    <row r="370" spans="1:12" ht="19.5" customHeight="1" x14ac:dyDescent="0.3">
      <c r="A370" s="662"/>
      <c r="B370" s="665"/>
      <c r="C370" s="667"/>
      <c r="D370" s="670"/>
      <c r="E370" s="670"/>
      <c r="F370" s="670"/>
      <c r="G370" s="672"/>
      <c r="H370" s="675"/>
      <c r="I370" s="677"/>
      <c r="J370" s="579" t="s">
        <v>789</v>
      </c>
      <c r="K370" s="580" t="s">
        <v>64</v>
      </c>
      <c r="L370" s="581">
        <v>0</v>
      </c>
    </row>
    <row r="371" spans="1:12" ht="14.4" x14ac:dyDescent="0.3">
      <c r="A371" s="662"/>
      <c r="B371" s="665"/>
      <c r="C371" s="667"/>
      <c r="D371" s="670"/>
      <c r="E371" s="670"/>
      <c r="F371" s="670"/>
      <c r="G371" s="672"/>
      <c r="H371" s="675"/>
      <c r="I371" s="677"/>
      <c r="J371" s="579" t="s">
        <v>790</v>
      </c>
      <c r="K371" s="580" t="s">
        <v>791</v>
      </c>
      <c r="L371" s="582">
        <v>0</v>
      </c>
    </row>
    <row r="372" spans="1:12" ht="14.4" x14ac:dyDescent="0.3">
      <c r="A372" s="663"/>
      <c r="B372" s="663"/>
      <c r="C372" s="668"/>
      <c r="D372" s="663"/>
      <c r="E372" s="663"/>
      <c r="F372" s="663"/>
      <c r="G372" s="673"/>
      <c r="H372" s="673"/>
      <c r="I372" s="663"/>
      <c r="J372" s="455" t="s">
        <v>792</v>
      </c>
      <c r="K372" s="570" t="s">
        <v>791</v>
      </c>
      <c r="L372" s="570">
        <v>0</v>
      </c>
    </row>
    <row r="373" spans="1:12" ht="28.8" x14ac:dyDescent="0.3">
      <c r="A373" s="658" t="s">
        <v>747</v>
      </c>
      <c r="B373" s="308"/>
      <c r="C373" s="666" t="s">
        <v>705</v>
      </c>
      <c r="D373" s="745" t="s">
        <v>706</v>
      </c>
      <c r="E373" s="745" t="s">
        <v>707</v>
      </c>
      <c r="F373" s="745" t="s">
        <v>708</v>
      </c>
      <c r="G373" s="617">
        <v>499342.62</v>
      </c>
      <c r="H373" s="617">
        <f>G373-I373</f>
        <v>24967.130000000005</v>
      </c>
      <c r="I373" s="620">
        <v>474375.49</v>
      </c>
      <c r="J373" s="571" t="s">
        <v>709</v>
      </c>
      <c r="K373" s="572">
        <v>19</v>
      </c>
      <c r="L373" s="572">
        <v>0</v>
      </c>
    </row>
    <row r="374" spans="1:12" ht="45" customHeight="1" x14ac:dyDescent="0.3">
      <c r="A374" s="743"/>
      <c r="B374" s="309"/>
      <c r="C374" s="667"/>
      <c r="D374" s="746"/>
      <c r="E374" s="746"/>
      <c r="F374" s="746"/>
      <c r="G374" s="618"/>
      <c r="H374" s="618"/>
      <c r="I374" s="621"/>
      <c r="J374" s="573" t="s">
        <v>710</v>
      </c>
      <c r="K374" s="574">
        <v>7</v>
      </c>
      <c r="L374" s="574">
        <v>7</v>
      </c>
    </row>
    <row r="375" spans="1:12" ht="28.8" x14ac:dyDescent="0.3">
      <c r="A375" s="622"/>
      <c r="B375" s="310"/>
      <c r="C375" s="744"/>
      <c r="D375" s="622"/>
      <c r="E375" s="622"/>
      <c r="F375" s="622"/>
      <c r="G375" s="619"/>
      <c r="H375" s="619"/>
      <c r="I375" s="622"/>
      <c r="J375" s="575" t="s">
        <v>711</v>
      </c>
      <c r="K375" s="576">
        <v>26</v>
      </c>
      <c r="L375" s="576">
        <v>13</v>
      </c>
    </row>
    <row r="376" spans="1:12" ht="11.25" customHeight="1" x14ac:dyDescent="0.3"/>
    <row r="379" spans="1:12" ht="15.75" customHeight="1" x14ac:dyDescent="0.3">
      <c r="C379" s="588" t="s">
        <v>893</v>
      </c>
      <c r="D379" s="588"/>
      <c r="E379" s="588"/>
      <c r="F379" s="588"/>
      <c r="G379" s="588"/>
    </row>
    <row r="380" spans="1:12" x14ac:dyDescent="0.3">
      <c r="C380" s="588" t="s">
        <v>773</v>
      </c>
      <c r="D380" s="588"/>
      <c r="E380" s="588"/>
    </row>
    <row r="381" spans="1:12" ht="47.25" customHeight="1" x14ac:dyDescent="0.3">
      <c r="C381" s="634" t="s">
        <v>894</v>
      </c>
      <c r="D381" s="634"/>
      <c r="E381" s="634"/>
      <c r="F381" s="634"/>
    </row>
  </sheetData>
  <mergeCells count="608">
    <mergeCell ref="H49:H53"/>
    <mergeCell ref="I49:I53"/>
    <mergeCell ref="A49:A53"/>
    <mergeCell ref="C173:C174"/>
    <mergeCell ref="D177:D178"/>
    <mergeCell ref="A161:A162"/>
    <mergeCell ref="C161:C162"/>
    <mergeCell ref="B224:B227"/>
    <mergeCell ref="B228:B231"/>
    <mergeCell ref="F191:F192"/>
    <mergeCell ref="E191:E192"/>
    <mergeCell ref="A181:A182"/>
    <mergeCell ref="A173:A174"/>
    <mergeCell ref="D161:D162"/>
    <mergeCell ref="E161:E162"/>
    <mergeCell ref="F161:F162"/>
    <mergeCell ref="D215:D223"/>
    <mergeCell ref="A169:A171"/>
    <mergeCell ref="C169:C171"/>
    <mergeCell ref="D169:D171"/>
    <mergeCell ref="E169:E171"/>
    <mergeCell ref="F169:F171"/>
    <mergeCell ref="F163:F165"/>
    <mergeCell ref="H120:H121"/>
    <mergeCell ref="G32:G33"/>
    <mergeCell ref="H32:H33"/>
    <mergeCell ref="I32:I33"/>
    <mergeCell ref="A32:A33"/>
    <mergeCell ref="I117:I119"/>
    <mergeCell ref="C103:C104"/>
    <mergeCell ref="D103:D104"/>
    <mergeCell ref="A43:A44"/>
    <mergeCell ref="A86:A89"/>
    <mergeCell ref="C86:C89"/>
    <mergeCell ref="E86:E89"/>
    <mergeCell ref="F86:F89"/>
    <mergeCell ref="G38:G40"/>
    <mergeCell ref="H38:H40"/>
    <mergeCell ref="I38:I40"/>
    <mergeCell ref="I46:I48"/>
    <mergeCell ref="D46:D48"/>
    <mergeCell ref="G49:G53"/>
    <mergeCell ref="G54:G58"/>
    <mergeCell ref="D34:D37"/>
    <mergeCell ref="E34:E37"/>
    <mergeCell ref="A34:A37"/>
    <mergeCell ref="C34:C37"/>
    <mergeCell ref="E59:E63"/>
    <mergeCell ref="J362:J364"/>
    <mergeCell ref="K362:K364"/>
    <mergeCell ref="G266:G268"/>
    <mergeCell ref="F266:F268"/>
    <mergeCell ref="E266:E268"/>
    <mergeCell ref="D266:D268"/>
    <mergeCell ref="G284:G285"/>
    <mergeCell ref="D281:D282"/>
    <mergeCell ref="E269:E272"/>
    <mergeCell ref="F269:F272"/>
    <mergeCell ref="G269:G272"/>
    <mergeCell ref="F284:F285"/>
    <mergeCell ref="E284:E285"/>
    <mergeCell ref="L362:L364"/>
    <mergeCell ref="J175:J176"/>
    <mergeCell ref="K175:K176"/>
    <mergeCell ref="L175:L176"/>
    <mergeCell ref="H269:H272"/>
    <mergeCell ref="I269:I272"/>
    <mergeCell ref="H185:H186"/>
    <mergeCell ref="I185:I186"/>
    <mergeCell ref="I191:I192"/>
    <mergeCell ref="J185:J186"/>
    <mergeCell ref="I258:I260"/>
    <mergeCell ref="J201:J202"/>
    <mergeCell ref="K201:K202"/>
    <mergeCell ref="L201:L202"/>
    <mergeCell ref="I254:I255"/>
    <mergeCell ref="H191:H192"/>
    <mergeCell ref="H201:H202"/>
    <mergeCell ref="I201:I202"/>
    <mergeCell ref="I179:I180"/>
    <mergeCell ref="I266:I268"/>
    <mergeCell ref="H266:H268"/>
    <mergeCell ref="K185:K186"/>
    <mergeCell ref="H284:H285"/>
    <mergeCell ref="I284:I285"/>
    <mergeCell ref="A252:A253"/>
    <mergeCell ref="A201:A202"/>
    <mergeCell ref="C201:C202"/>
    <mergeCell ref="C177:C178"/>
    <mergeCell ref="E175:E176"/>
    <mergeCell ref="F175:F176"/>
    <mergeCell ref="G175:G176"/>
    <mergeCell ref="E177:E178"/>
    <mergeCell ref="F177:F178"/>
    <mergeCell ref="G177:G178"/>
    <mergeCell ref="C252:C253"/>
    <mergeCell ref="G252:G253"/>
    <mergeCell ref="E201:E202"/>
    <mergeCell ref="F201:F202"/>
    <mergeCell ref="G201:G202"/>
    <mergeCell ref="A232:A234"/>
    <mergeCell ref="C232:C234"/>
    <mergeCell ref="B239:B241"/>
    <mergeCell ref="B242:B244"/>
    <mergeCell ref="B245:B246"/>
    <mergeCell ref="D204:D205"/>
    <mergeCell ref="D206:D207"/>
    <mergeCell ref="A208:A209"/>
    <mergeCell ref="A224:A227"/>
    <mergeCell ref="L185:L186"/>
    <mergeCell ref="D173:D174"/>
    <mergeCell ref="E173:E174"/>
    <mergeCell ref="F173:F174"/>
    <mergeCell ref="G173:G174"/>
    <mergeCell ref="H173:H174"/>
    <mergeCell ref="I173:I174"/>
    <mergeCell ref="E144:F144"/>
    <mergeCell ref="G144:G145"/>
    <mergeCell ref="H144:H145"/>
    <mergeCell ref="K163:K165"/>
    <mergeCell ref="L163:L165"/>
    <mergeCell ref="J163:J165"/>
    <mergeCell ref="J144:L144"/>
    <mergeCell ref="H161:H162"/>
    <mergeCell ref="I161:I162"/>
    <mergeCell ref="G163:G165"/>
    <mergeCell ref="H163:H165"/>
    <mergeCell ref="I163:I165"/>
    <mergeCell ref="F166:F168"/>
    <mergeCell ref="E148:E154"/>
    <mergeCell ref="F148:F154"/>
    <mergeCell ref="E179:E180"/>
    <mergeCell ref="C28:C30"/>
    <mergeCell ref="D28:D30"/>
    <mergeCell ref="E28:E30"/>
    <mergeCell ref="F38:F40"/>
    <mergeCell ref="F34:F37"/>
    <mergeCell ref="I138:I140"/>
    <mergeCell ref="I128:I137"/>
    <mergeCell ref="G128:G137"/>
    <mergeCell ref="E128:E137"/>
    <mergeCell ref="C128:C137"/>
    <mergeCell ref="H100:H102"/>
    <mergeCell ref="F100:F102"/>
    <mergeCell ref="I100:I102"/>
    <mergeCell ref="C122:C123"/>
    <mergeCell ref="D122:D123"/>
    <mergeCell ref="E122:E123"/>
    <mergeCell ref="F117:F119"/>
    <mergeCell ref="G117:G119"/>
    <mergeCell ref="H117:H119"/>
    <mergeCell ref="I103:I104"/>
    <mergeCell ref="H122:H123"/>
    <mergeCell ref="I122:I123"/>
    <mergeCell ref="F122:F123"/>
    <mergeCell ref="G122:G123"/>
    <mergeCell ref="E23:E25"/>
    <mergeCell ref="F23:F25"/>
    <mergeCell ref="G23:G25"/>
    <mergeCell ref="H23:H25"/>
    <mergeCell ref="A21:A22"/>
    <mergeCell ref="I28:I30"/>
    <mergeCell ref="E46:E48"/>
    <mergeCell ref="F46:F48"/>
    <mergeCell ref="G46:G48"/>
    <mergeCell ref="I26:I27"/>
    <mergeCell ref="I21:I22"/>
    <mergeCell ref="G21:G22"/>
    <mergeCell ref="E21:E22"/>
    <mergeCell ref="C21:C22"/>
    <mergeCell ref="H21:H22"/>
    <mergeCell ref="F21:F22"/>
    <mergeCell ref="D21:D22"/>
    <mergeCell ref="H26:H27"/>
    <mergeCell ref="C43:C44"/>
    <mergeCell ref="A38:A40"/>
    <mergeCell ref="F32:F33"/>
    <mergeCell ref="A46:A48"/>
    <mergeCell ref="H46:H48"/>
    <mergeCell ref="A28:A30"/>
    <mergeCell ref="B208:B209"/>
    <mergeCell ref="B215:B223"/>
    <mergeCell ref="A242:A244"/>
    <mergeCell ref="C242:C244"/>
    <mergeCell ref="A59:A63"/>
    <mergeCell ref="H59:H63"/>
    <mergeCell ref="H108:H111"/>
    <mergeCell ref="F82:F85"/>
    <mergeCell ref="G82:G85"/>
    <mergeCell ref="H82:H85"/>
    <mergeCell ref="H86:H89"/>
    <mergeCell ref="H90:H92"/>
    <mergeCell ref="F90:F92"/>
    <mergeCell ref="G96:G97"/>
    <mergeCell ref="H96:H97"/>
    <mergeCell ref="H94:H95"/>
    <mergeCell ref="G90:G92"/>
    <mergeCell ref="G86:G89"/>
    <mergeCell ref="F59:F63"/>
    <mergeCell ref="H124:H125"/>
    <mergeCell ref="C261:C263"/>
    <mergeCell ref="C256:C257"/>
    <mergeCell ref="B232:B234"/>
    <mergeCell ref="B235:B238"/>
    <mergeCell ref="D49:D53"/>
    <mergeCell ref="G100:G102"/>
    <mergeCell ref="H54:H58"/>
    <mergeCell ref="G59:G63"/>
    <mergeCell ref="A261:A263"/>
    <mergeCell ref="C254:C255"/>
    <mergeCell ref="A254:A255"/>
    <mergeCell ref="A228:A231"/>
    <mergeCell ref="C228:C231"/>
    <mergeCell ref="A235:A238"/>
    <mergeCell ref="C191:C192"/>
    <mergeCell ref="A204:A205"/>
    <mergeCell ref="C204:C205"/>
    <mergeCell ref="A206:A207"/>
    <mergeCell ref="C206:C207"/>
    <mergeCell ref="A215:A223"/>
    <mergeCell ref="C215:C223"/>
    <mergeCell ref="B191:B192"/>
    <mergeCell ref="B204:B205"/>
    <mergeCell ref="B206:B207"/>
    <mergeCell ref="I252:I253"/>
    <mergeCell ref="I256:I257"/>
    <mergeCell ref="H256:H257"/>
    <mergeCell ref="G256:G257"/>
    <mergeCell ref="F256:F257"/>
    <mergeCell ref="C224:C227"/>
    <mergeCell ref="A250:A251"/>
    <mergeCell ref="A281:A282"/>
    <mergeCell ref="C281:C282"/>
    <mergeCell ref="C258:C260"/>
    <mergeCell ref="A258:A260"/>
    <mergeCell ref="D224:D227"/>
    <mergeCell ref="E224:E227"/>
    <mergeCell ref="E258:E260"/>
    <mergeCell ref="D258:D260"/>
    <mergeCell ref="D256:D257"/>
    <mergeCell ref="D228:D231"/>
    <mergeCell ref="E228:E231"/>
    <mergeCell ref="D235:D238"/>
    <mergeCell ref="E235:E238"/>
    <mergeCell ref="A269:A272"/>
    <mergeCell ref="C269:C272"/>
    <mergeCell ref="D269:D272"/>
    <mergeCell ref="C266:C268"/>
    <mergeCell ref="A9:A10"/>
    <mergeCell ref="H9:H10"/>
    <mergeCell ref="G9:G10"/>
    <mergeCell ref="I9:I10"/>
    <mergeCell ref="D9:D10"/>
    <mergeCell ref="C8:I8"/>
    <mergeCell ref="C1:H1"/>
    <mergeCell ref="C5:D5"/>
    <mergeCell ref="D3:I3"/>
    <mergeCell ref="D4:I4"/>
    <mergeCell ref="C6:D6"/>
    <mergeCell ref="G6:H7"/>
    <mergeCell ref="C7:D7"/>
    <mergeCell ref="E5:F5"/>
    <mergeCell ref="G5:H5"/>
    <mergeCell ref="E9:F9"/>
    <mergeCell ref="C9:C10"/>
    <mergeCell ref="J9:L9"/>
    <mergeCell ref="J21:J22"/>
    <mergeCell ref="G179:G180"/>
    <mergeCell ref="H179:H180"/>
    <mergeCell ref="H43:H44"/>
    <mergeCell ref="F43:F44"/>
    <mergeCell ref="D43:D44"/>
    <mergeCell ref="G43:G44"/>
    <mergeCell ref="E43:E44"/>
    <mergeCell ref="F28:F30"/>
    <mergeCell ref="G28:G30"/>
    <mergeCell ref="H28:H30"/>
    <mergeCell ref="I54:I58"/>
    <mergeCell ref="I43:I44"/>
    <mergeCell ref="I108:I111"/>
    <mergeCell ref="I86:I89"/>
    <mergeCell ref="I16:I20"/>
    <mergeCell ref="I23:I25"/>
    <mergeCell ref="D120:D121"/>
    <mergeCell ref="I59:I63"/>
    <mergeCell ref="I82:I85"/>
    <mergeCell ref="L166:L168"/>
    <mergeCell ref="C11:D11"/>
    <mergeCell ref="J166:J168"/>
    <mergeCell ref="I264:I265"/>
    <mergeCell ref="H264:H265"/>
    <mergeCell ref="G264:G265"/>
    <mergeCell ref="C264:C265"/>
    <mergeCell ref="E264:E265"/>
    <mergeCell ref="D86:D89"/>
    <mergeCell ref="I166:I168"/>
    <mergeCell ref="C108:C111"/>
    <mergeCell ref="D108:D111"/>
    <mergeCell ref="E108:E111"/>
    <mergeCell ref="F108:F111"/>
    <mergeCell ref="G108:G111"/>
    <mergeCell ref="H138:H140"/>
    <mergeCell ref="E103:E104"/>
    <mergeCell ref="F103:F104"/>
    <mergeCell ref="G103:G104"/>
    <mergeCell ref="H103:H104"/>
    <mergeCell ref="E90:E92"/>
    <mergeCell ref="C90:C92"/>
    <mergeCell ref="I144:I145"/>
    <mergeCell ref="I261:I263"/>
    <mergeCell ref="G258:G260"/>
    <mergeCell ref="D242:D244"/>
    <mergeCell ref="C100:C102"/>
    <mergeCell ref="I247:I249"/>
    <mergeCell ref="K166:K168"/>
    <mergeCell ref="G169:G171"/>
    <mergeCell ref="A148:A154"/>
    <mergeCell ref="D124:D125"/>
    <mergeCell ref="E120:E121"/>
    <mergeCell ref="A120:A121"/>
    <mergeCell ref="C120:C121"/>
    <mergeCell ref="A144:A145"/>
    <mergeCell ref="D232:D234"/>
    <mergeCell ref="E232:E234"/>
    <mergeCell ref="A128:A137"/>
    <mergeCell ref="D144:D145"/>
    <mergeCell ref="A138:A140"/>
    <mergeCell ref="C138:C140"/>
    <mergeCell ref="D138:D140"/>
    <mergeCell ref="E138:E140"/>
    <mergeCell ref="A185:A186"/>
    <mergeCell ref="C185:C186"/>
    <mergeCell ref="D185:D186"/>
    <mergeCell ref="E185:E186"/>
    <mergeCell ref="C124:C125"/>
    <mergeCell ref="E242:E244"/>
    <mergeCell ref="C235:C238"/>
    <mergeCell ref="A191:A192"/>
    <mergeCell ref="C148:C154"/>
    <mergeCell ref="D148:D154"/>
    <mergeCell ref="A163:A165"/>
    <mergeCell ref="I224:I227"/>
    <mergeCell ref="F239:F241"/>
    <mergeCell ref="G239:G241"/>
    <mergeCell ref="H239:H241"/>
    <mergeCell ref="I239:I241"/>
    <mergeCell ref="G232:G234"/>
    <mergeCell ref="H232:H234"/>
    <mergeCell ref="I232:I234"/>
    <mergeCell ref="F224:F227"/>
    <mergeCell ref="G224:G227"/>
    <mergeCell ref="H235:H238"/>
    <mergeCell ref="I235:I238"/>
    <mergeCell ref="H228:H231"/>
    <mergeCell ref="I228:I231"/>
    <mergeCell ref="F232:F234"/>
    <mergeCell ref="G235:G238"/>
    <mergeCell ref="F228:F231"/>
    <mergeCell ref="F235:F238"/>
    <mergeCell ref="G228:G231"/>
    <mergeCell ref="A179:A180"/>
    <mergeCell ref="C179:C180"/>
    <mergeCell ref="C181:C182"/>
    <mergeCell ref="D179:D180"/>
    <mergeCell ref="D181:D182"/>
    <mergeCell ref="E181:E182"/>
    <mergeCell ref="F181:F182"/>
    <mergeCell ref="G181:G182"/>
    <mergeCell ref="H224:H227"/>
    <mergeCell ref="F185:F186"/>
    <mergeCell ref="A124:A125"/>
    <mergeCell ref="A122:A123"/>
    <mergeCell ref="I90:I92"/>
    <mergeCell ref="D117:D119"/>
    <mergeCell ref="C143:L143"/>
    <mergeCell ref="I124:I125"/>
    <mergeCell ref="E124:E125"/>
    <mergeCell ref="F124:F125"/>
    <mergeCell ref="G124:G125"/>
    <mergeCell ref="H128:H137"/>
    <mergeCell ref="F128:F137"/>
    <mergeCell ref="D128:D137"/>
    <mergeCell ref="I120:I121"/>
    <mergeCell ref="F138:F140"/>
    <mergeCell ref="G138:G140"/>
    <mergeCell ref="F120:F121"/>
    <mergeCell ref="A108:A111"/>
    <mergeCell ref="A90:A92"/>
    <mergeCell ref="A103:A104"/>
    <mergeCell ref="A94:A95"/>
    <mergeCell ref="D90:D92"/>
    <mergeCell ref="A100:A102"/>
    <mergeCell ref="E100:E102"/>
    <mergeCell ref="G120:G121"/>
    <mergeCell ref="H242:H244"/>
    <mergeCell ref="C208:C209"/>
    <mergeCell ref="H169:H171"/>
    <mergeCell ref="F179:F180"/>
    <mergeCell ref="C117:C119"/>
    <mergeCell ref="A117:A119"/>
    <mergeCell ref="G94:G95"/>
    <mergeCell ref="I169:I171"/>
    <mergeCell ref="H155:H158"/>
    <mergeCell ref="I155:I158"/>
    <mergeCell ref="E117:E119"/>
    <mergeCell ref="I96:I97"/>
    <mergeCell ref="A155:A158"/>
    <mergeCell ref="C155:C158"/>
    <mergeCell ref="D155:D158"/>
    <mergeCell ref="E155:E158"/>
    <mergeCell ref="F155:F158"/>
    <mergeCell ref="G155:G158"/>
    <mergeCell ref="H177:H178"/>
    <mergeCell ref="I177:I178"/>
    <mergeCell ref="A177:A178"/>
    <mergeCell ref="A166:A168"/>
    <mergeCell ref="D166:D168"/>
    <mergeCell ref="G166:G168"/>
    <mergeCell ref="C144:C145"/>
    <mergeCell ref="I181:I182"/>
    <mergeCell ref="B148:B154"/>
    <mergeCell ref="B155:B158"/>
    <mergeCell ref="B169:B171"/>
    <mergeCell ref="B173:B174"/>
    <mergeCell ref="B175:B176"/>
    <mergeCell ref="B177:B178"/>
    <mergeCell ref="H215:H223"/>
    <mergeCell ref="I215:I223"/>
    <mergeCell ref="D201:D202"/>
    <mergeCell ref="G191:G192"/>
    <mergeCell ref="D208:D209"/>
    <mergeCell ref="H181:H182"/>
    <mergeCell ref="D191:D192"/>
    <mergeCell ref="E166:E168"/>
    <mergeCell ref="H166:H168"/>
    <mergeCell ref="H148:H154"/>
    <mergeCell ref="I148:I154"/>
    <mergeCell ref="G185:G186"/>
    <mergeCell ref="G148:G154"/>
    <mergeCell ref="G161:G162"/>
    <mergeCell ref="D163:D165"/>
    <mergeCell ref="E163:E165"/>
    <mergeCell ref="E261:E263"/>
    <mergeCell ref="D261:D263"/>
    <mergeCell ref="D252:D253"/>
    <mergeCell ref="H254:H255"/>
    <mergeCell ref="G254:G255"/>
    <mergeCell ref="F254:F255"/>
    <mergeCell ref="D247:D249"/>
    <mergeCell ref="E247:E249"/>
    <mergeCell ref="F247:F249"/>
    <mergeCell ref="G247:G249"/>
    <mergeCell ref="D254:D255"/>
    <mergeCell ref="H258:H260"/>
    <mergeCell ref="H252:H253"/>
    <mergeCell ref="E252:E253"/>
    <mergeCell ref="F252:F253"/>
    <mergeCell ref="F261:F263"/>
    <mergeCell ref="E254:E255"/>
    <mergeCell ref="H261:H263"/>
    <mergeCell ref="G261:G263"/>
    <mergeCell ref="F258:F260"/>
    <mergeCell ref="H247:H249"/>
    <mergeCell ref="E256:E257"/>
    <mergeCell ref="A175:A176"/>
    <mergeCell ref="C175:C176"/>
    <mergeCell ref="D175:D176"/>
    <mergeCell ref="A373:A375"/>
    <mergeCell ref="C373:C375"/>
    <mergeCell ref="D373:D375"/>
    <mergeCell ref="E373:E375"/>
    <mergeCell ref="F373:F375"/>
    <mergeCell ref="G373:G375"/>
    <mergeCell ref="E215:E223"/>
    <mergeCell ref="F215:F223"/>
    <mergeCell ref="G215:G223"/>
    <mergeCell ref="A239:A241"/>
    <mergeCell ref="C239:C241"/>
    <mergeCell ref="D239:D241"/>
    <mergeCell ref="E239:E241"/>
    <mergeCell ref="F242:F244"/>
    <mergeCell ref="G242:G244"/>
    <mergeCell ref="F264:F265"/>
    <mergeCell ref="A247:A249"/>
    <mergeCell ref="B247:B249"/>
    <mergeCell ref="C247:C249"/>
    <mergeCell ref="A245:A246"/>
    <mergeCell ref="C245:C246"/>
    <mergeCell ref="A12:A15"/>
    <mergeCell ref="C12:C13"/>
    <mergeCell ref="C14:C15"/>
    <mergeCell ref="A26:A27"/>
    <mergeCell ref="A16:A20"/>
    <mergeCell ref="G12:G13"/>
    <mergeCell ref="H12:H13"/>
    <mergeCell ref="I12:I13"/>
    <mergeCell ref="G14:G15"/>
    <mergeCell ref="H14:H15"/>
    <mergeCell ref="I14:I15"/>
    <mergeCell ref="H16:H20"/>
    <mergeCell ref="C16:C20"/>
    <mergeCell ref="E16:E20"/>
    <mergeCell ref="F16:F20"/>
    <mergeCell ref="G16:G20"/>
    <mergeCell ref="C26:C27"/>
    <mergeCell ref="D26:D27"/>
    <mergeCell ref="E26:E27"/>
    <mergeCell ref="F26:F27"/>
    <mergeCell ref="G26:G27"/>
    <mergeCell ref="C23:C25"/>
    <mergeCell ref="A23:A25"/>
    <mergeCell ref="D23:D25"/>
    <mergeCell ref="J14:J15"/>
    <mergeCell ref="B94:B95"/>
    <mergeCell ref="C94:C95"/>
    <mergeCell ref="D94:D95"/>
    <mergeCell ref="E94:E95"/>
    <mergeCell ref="F94:F95"/>
    <mergeCell ref="E54:E58"/>
    <mergeCell ref="F54:F58"/>
    <mergeCell ref="E49:E53"/>
    <mergeCell ref="F49:F53"/>
    <mergeCell ref="I94:I95"/>
    <mergeCell ref="H34:H37"/>
    <mergeCell ref="I34:I37"/>
    <mergeCell ref="G34:G37"/>
    <mergeCell ref="B28:B30"/>
    <mergeCell ref="C32:C33"/>
    <mergeCell ref="D32:D33"/>
    <mergeCell ref="E32:E33"/>
    <mergeCell ref="D59:D63"/>
    <mergeCell ref="C42:D42"/>
    <mergeCell ref="C38:C40"/>
    <mergeCell ref="D38:D40"/>
    <mergeCell ref="E38:E40"/>
    <mergeCell ref="B34:B37"/>
    <mergeCell ref="K14:K15"/>
    <mergeCell ref="L14:L15"/>
    <mergeCell ref="E12:E13"/>
    <mergeCell ref="F12:F13"/>
    <mergeCell ref="E14:E15"/>
    <mergeCell ref="F14:F15"/>
    <mergeCell ref="A365:A372"/>
    <mergeCell ref="B365:B372"/>
    <mergeCell ref="C365:C372"/>
    <mergeCell ref="D365:D372"/>
    <mergeCell ref="E365:E372"/>
    <mergeCell ref="F365:F372"/>
    <mergeCell ref="G365:G372"/>
    <mergeCell ref="H365:H372"/>
    <mergeCell ref="I365:I372"/>
    <mergeCell ref="A96:A97"/>
    <mergeCell ref="B96:B97"/>
    <mergeCell ref="C96:C97"/>
    <mergeCell ref="D96:D97"/>
    <mergeCell ref="E96:E97"/>
    <mergeCell ref="F96:F97"/>
    <mergeCell ref="A54:A58"/>
    <mergeCell ref="D54:D58"/>
    <mergeCell ref="A82:A85"/>
    <mergeCell ref="A213:A214"/>
    <mergeCell ref="B213:B214"/>
    <mergeCell ref="C213:C214"/>
    <mergeCell ref="D213:D214"/>
    <mergeCell ref="C380:E380"/>
    <mergeCell ref="C381:F381"/>
    <mergeCell ref="B281:B282"/>
    <mergeCell ref="B284:B285"/>
    <mergeCell ref="A362:A364"/>
    <mergeCell ref="B362:B364"/>
    <mergeCell ref="A284:A285"/>
    <mergeCell ref="A266:A268"/>
    <mergeCell ref="A264:A265"/>
    <mergeCell ref="C362:C364"/>
    <mergeCell ref="D362:D364"/>
    <mergeCell ref="E362:E364"/>
    <mergeCell ref="F362:F364"/>
    <mergeCell ref="D264:D265"/>
    <mergeCell ref="A256:A257"/>
    <mergeCell ref="D245:D246"/>
    <mergeCell ref="E245:E246"/>
    <mergeCell ref="F245:F246"/>
    <mergeCell ref="C284:C285"/>
    <mergeCell ref="D284:D285"/>
    <mergeCell ref="K21:K22"/>
    <mergeCell ref="L21:L22"/>
    <mergeCell ref="C379:G379"/>
    <mergeCell ref="C250:C251"/>
    <mergeCell ref="D250:D251"/>
    <mergeCell ref="E250:E251"/>
    <mergeCell ref="F250:F251"/>
    <mergeCell ref="G250:G251"/>
    <mergeCell ref="H250:H251"/>
    <mergeCell ref="I250:I251"/>
    <mergeCell ref="C82:C85"/>
    <mergeCell ref="D82:D85"/>
    <mergeCell ref="E82:E85"/>
    <mergeCell ref="G362:G364"/>
    <mergeCell ref="H362:H364"/>
    <mergeCell ref="I362:I364"/>
    <mergeCell ref="H175:H176"/>
    <mergeCell ref="I175:I176"/>
    <mergeCell ref="H373:H375"/>
    <mergeCell ref="I373:I375"/>
    <mergeCell ref="I242:I244"/>
    <mergeCell ref="G245:G246"/>
    <mergeCell ref="H245:H246"/>
    <mergeCell ref="I245:I246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Plnenie programu rozvoja obce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Kodríková Emília</dc:creator>
  <cp:lastModifiedBy>erika.anderkova</cp:lastModifiedBy>
  <cp:lastPrinted>2022-03-07T10:06:27Z</cp:lastPrinted>
  <dcterms:created xsi:type="dcterms:W3CDTF">2016-04-22T12:17:22Z</dcterms:created>
  <dcterms:modified xsi:type="dcterms:W3CDTF">2023-09-04T07:45:13Z</dcterms:modified>
</cp:coreProperties>
</file>