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8145"/>
  </bookViews>
  <sheets>
    <sheet name="vv SO_01" sheetId="6" r:id="rId1"/>
  </sheets>
  <calcPr calcId="152511"/>
</workbook>
</file>

<file path=xl/calcChain.xml><?xml version="1.0" encoding="utf-8"?>
<calcChain xmlns="http://schemas.openxmlformats.org/spreadsheetml/2006/main">
  <c r="A65" i="6" l="1"/>
  <c r="A66" i="6"/>
  <c r="A67" i="6" s="1"/>
  <c r="A68" i="6" s="1"/>
  <c r="A69" i="6" s="1"/>
  <c r="A70" i="6" s="1"/>
  <c r="A64" i="6"/>
  <c r="A54" i="6"/>
  <c r="A53" i="6"/>
  <c r="A52" i="6"/>
  <c r="A45" i="6"/>
  <c r="A46" i="6"/>
  <c r="A47" i="6" s="1"/>
  <c r="A48" i="6" s="1"/>
  <c r="A44" i="6"/>
  <c r="G10" i="6" l="1"/>
  <c r="F10" i="6"/>
  <c r="F71" i="6" l="1"/>
  <c r="F94" i="6"/>
  <c r="F61" i="6"/>
  <c r="G61" i="6" s="1"/>
  <c r="G94" i="6" l="1"/>
  <c r="C48" i="6" l="1"/>
  <c r="C27" i="6"/>
  <c r="F97" i="6"/>
  <c r="C45" i="6"/>
  <c r="F35" i="6" l="1"/>
  <c r="G35" i="6" s="1"/>
  <c r="G97" i="6"/>
  <c r="F18" i="6"/>
  <c r="G18" i="6" s="1"/>
  <c r="F49" i="6"/>
  <c r="F40" i="6"/>
  <c r="G40" i="6" s="1"/>
  <c r="G71" i="6"/>
  <c r="F98" i="6" l="1"/>
  <c r="G49" i="6"/>
  <c r="G98" i="6" s="1"/>
</calcChain>
</file>

<file path=xl/sharedStrings.xml><?xml version="1.0" encoding="utf-8"?>
<sst xmlns="http://schemas.openxmlformats.org/spreadsheetml/2006/main" count="158" uniqueCount="111">
  <si>
    <t>PČ</t>
  </si>
  <si>
    <t>Množstvo</t>
  </si>
  <si>
    <t>m2</t>
  </si>
  <si>
    <t>Jednotka</t>
  </si>
  <si>
    <t>Cena za jednotku bez DPH</t>
  </si>
  <si>
    <t>Cena spolu bez DPH</t>
  </si>
  <si>
    <t>Cena spolu s DPH</t>
  </si>
  <si>
    <t>bm</t>
  </si>
  <si>
    <t>ks</t>
  </si>
  <si>
    <t>Osadenie pätiek športového náradia</t>
  </si>
  <si>
    <t>komplet</t>
  </si>
  <si>
    <t>Spojovací materiál</t>
  </si>
  <si>
    <t xml:space="preserve">Osadenie stĺpikov oplotenia </t>
  </si>
  <si>
    <t>Dielo</t>
  </si>
  <si>
    <t>Objekt:</t>
  </si>
  <si>
    <t>Miesto:</t>
  </si>
  <si>
    <t>m3</t>
  </si>
  <si>
    <t>Madlo profilované  ochranné, materiál hliník, komaxitová úprava, farba sivá</t>
  </si>
  <si>
    <t>kg</t>
  </si>
  <si>
    <t>t</t>
  </si>
  <si>
    <t>Montáž oplotenia</t>
  </si>
  <si>
    <t>PVC krytka na profilovaný stĺpik</t>
  </si>
  <si>
    <t>m</t>
  </si>
  <si>
    <t xml:space="preserve">CENA SPOLU ZEMNÉ PRÁCE: </t>
  </si>
  <si>
    <t xml:space="preserve">CENA SPOLU DODÁVKA A MONTÁŽ ŠPORTOVÉHO POVRCHU: </t>
  </si>
  <si>
    <t xml:space="preserve">CENA SPOLU DODÁVKA A MONTÁŽ ŠPORTOVÉHO NÁRADIA: </t>
  </si>
  <si>
    <t xml:space="preserve">CENA SPOLU DODÁVKA A MONTÁŽ OPLOTENIA: </t>
  </si>
  <si>
    <t>dielo</t>
  </si>
  <si>
    <t xml:space="preserve">Podlepovacia páska; šírka: 350mm </t>
  </si>
  <si>
    <t>Stĺpik  profilovaný  70x93x1000mm ; materiál hliník; komaxitová úprava; farba sivá</t>
  </si>
  <si>
    <t xml:space="preserve">Stavba:  </t>
  </si>
  <si>
    <t>ZEMNÉ PRÁCE</t>
  </si>
  <si>
    <t>SKLADBA PODLOŽIA:</t>
  </si>
  <si>
    <t>OSADENIE OBRUBNÍKOV:</t>
  </si>
  <si>
    <t>OSTATNÉ:</t>
  </si>
  <si>
    <t>DODÁVKA A MONTÁŽ ŠPORTOVÉHO NÁRADIA</t>
  </si>
  <si>
    <t xml:space="preserve">DODÁVKA A MONTÁŽ OPLOTENIA </t>
  </si>
  <si>
    <t>ZÁKLADY</t>
  </si>
  <si>
    <t>ODVODNENIE</t>
  </si>
  <si>
    <t>VODOROVNÉ KONŠTRUKCIE</t>
  </si>
  <si>
    <t>Rozhrnutie vrstvy  podľa leaserového zamerania.</t>
  </si>
  <si>
    <t>Zhutnenie vrstvy valcom /min. hodnota hutnenia je  50MPa/</t>
  </si>
  <si>
    <t xml:space="preserve">CENA SPOLU ODVODNENIE: </t>
  </si>
  <si>
    <t xml:space="preserve">CENA SPOLU VODOROVNÉ KONŠTRUKCIE: </t>
  </si>
  <si>
    <t xml:space="preserve">CENA SPOLU ZÁKLADY: </t>
  </si>
  <si>
    <t>DRENÁŽ ZEMNEJ PLÁNE:</t>
  </si>
  <si>
    <t>SO 01 Multifunkčné ihrisko</t>
  </si>
  <si>
    <t xml:space="preserve">CENA ZA OBJEKT SPOLU: </t>
  </si>
  <si>
    <t>OSADENIE STĹPIKOV OPLOTENIA:</t>
  </si>
  <si>
    <t>108*0,25*0,3</t>
  </si>
  <si>
    <t xml:space="preserve">CENA SPOLU OSTATNÉ: </t>
  </si>
  <si>
    <t>102-6</t>
  </si>
  <si>
    <t>Montáž športového náradia: futbal</t>
  </si>
  <si>
    <t>Montáž športového náradia: volejbal</t>
  </si>
  <si>
    <t>60*0,3*0,3*0,6</t>
  </si>
  <si>
    <t>60*0,3*0,3*0,2*1,8</t>
  </si>
  <si>
    <t>56 ks oplotenie ihriska</t>
  </si>
  <si>
    <t>(126+34)*0,3</t>
  </si>
  <si>
    <t>0,8*0,3*0,3*56</t>
  </si>
  <si>
    <t>Cestné obrubníky; 80x250x1000mm; vrátane dopravy</t>
  </si>
  <si>
    <t>Betón pre osadenie cestných obrubníkov; vrátane dopravy</t>
  </si>
  <si>
    <t>Osadenie cestných obrubníkov</t>
  </si>
  <si>
    <t xml:space="preserve">Stĺpik galvanizovaný Ø60mm 1400mm </t>
  </si>
  <si>
    <t>Štrkodrť fr. 0-4mm, vrstva minimálnej hrúbky 30mm; vrátane dopravy</t>
  </si>
  <si>
    <t>Kremičitý piesok vrátane dopravy</t>
  </si>
  <si>
    <t>Tenisové/nohejbalové  stĺpiky AL, sieť, tyčky pre dvojhru a wimbledon.</t>
  </si>
  <si>
    <t>Basketbalový komplet stacionárny ( pružná obruč, sieťka oceľ)</t>
  </si>
  <si>
    <t>Montáž-Basketbalový komplet stacionárny ( pružná obruč, sieťka oceľ)</t>
  </si>
  <si>
    <t>Lepidlo PU</t>
  </si>
  <si>
    <t>min. 18kg na m2:  603,6*0,018</t>
  </si>
  <si>
    <t>119*0,2*0,25</t>
  </si>
  <si>
    <t>Štrkodrť fr. 0-22mm, vrstva minimálnej hrúbky 90mm; vrátane dopravy</t>
  </si>
  <si>
    <t>Tenis: 148m</t>
  </si>
  <si>
    <t>Montáž šport.povrchu vrátane zásypu a čiarovania</t>
  </si>
  <si>
    <t>Futbalové bránky; materiál: hliník; rozmer: 3,2x 2,1 x 1,5m vrátane sietí, demotnovateľné-stacionárne</t>
  </si>
  <si>
    <t>Rúra galvanizovaná Ø48mm; stužujúca</t>
  </si>
  <si>
    <t>2*(102-10)+2*(18-5)</t>
  </si>
  <si>
    <t>Montáž športového náradia: tenis</t>
  </si>
  <si>
    <t>Betón C12/15 pre osadenie stĺpikov oplotenia  vrátane dopravy.</t>
  </si>
  <si>
    <t>Betón C12/15 pre osadenie pätiek športového náradia  volejbal, basketbal, tenis,malý futbal vrátane dopravy</t>
  </si>
  <si>
    <t>Jacklový profil; galvanizovaný; vystužovací; rozmer: 30x30x2,5mm; materiál: FE -( 2* po všetkych stranách  )</t>
  </si>
  <si>
    <t>Doprava materiálu, strojov a ostatné náklady</t>
  </si>
  <si>
    <t>Multifunkčné ihrisko s osvetlením vo Fiľakove</t>
  </si>
  <si>
    <t>Mestský park, Fiľakovo</t>
  </si>
  <si>
    <t xml:space="preserve">Vydrenážovanie jestvujúcej asfaltovej plochy prebitím M 35-80mm v rastri 4 diery na m2 (Priemer dier podľa návrhu zhotoviteľa stavby. V oblasti mestského parku je možné predpokladať vysokú hladinu podzemnej vody a málo nasiakavé podloženie. Na základe toho je nutné navrhnúť a realizovať potrebné odrenážovanie existujúcej spevnenej plochy) </t>
  </si>
  <si>
    <t>Zameranie polohy, výšky a vytýčenie stavby pred realizovaním</t>
  </si>
  <si>
    <t>Vyrezanie, vybúranie a hĺbenie jám pre osadenie pätiek športového náradia do hutneného a vyrovnaného podložia</t>
  </si>
  <si>
    <t>Vyrezanie, vybúranie,výkop a zrovnanie ryhy pre osadenie obrubníkov; do hutneného podložia-119bm*(0,2*0,3m)a položenie zemnenia do ryhy pre obrubníky</t>
  </si>
  <si>
    <t>Vyrezanie, vybúranie a vŕtanie otvorov pre stĺpiky oplotenia do hutneného podložia</t>
  </si>
  <si>
    <t xml:space="preserve">SPOLU: </t>
  </si>
  <si>
    <t>Umelá tráva ; dĺžka vlákna: 20+2mm; Dtex:od 6600; počet vpichov na m2: 22 000; farba biela, priepustnosť vody: min.67 l/m2,váha min: 2200g/m2-šírka čiar 50mm</t>
  </si>
  <si>
    <t>Umelá tráva ; dĺžka vlákna: 20+2mm; Dtex:od 6600; počet vpichov na m2: 22 000; farba zelená, priepustnosť vody: min.67 l/m2,váha min: 2200g/m2</t>
  </si>
  <si>
    <t>Rozmer 33x18m betón / asfalt</t>
  </si>
  <si>
    <t xml:space="preserve">ŠPORTOVÝ POVRCH: </t>
  </si>
  <si>
    <t>Malý futbal - bránkoviská: 60m</t>
  </si>
  <si>
    <t>Geodetické zameranie stavby - porealizačný geometrický plán - 3 paré + digitálna verzia, *.DXF alebo *.DWG (CAD 2000)</t>
  </si>
  <si>
    <t>Volejbal: 81m</t>
  </si>
  <si>
    <t>Dodávka a uloženie a zosvorkovanie zemniaceho vodiča Ø 10 mm</t>
  </si>
  <si>
    <t>Presun vybúraného materiálu a uloženie na skládke</t>
  </si>
  <si>
    <t>Odstránenie existujúceho liateho asfaltu, hr. do 50mm</t>
  </si>
  <si>
    <t>Mantinel: plastové mantinelové dosky na pero+drážku – profily hr. 35mm  z plastu vysokej pevnosti, farba sivá, rozmer: 2200x1000mm</t>
  </si>
  <si>
    <t>Volejbalové stĺpiky; materiál: hliník; výškovo nastaviteľné;  sieť;  anténky</t>
  </si>
  <si>
    <t>Oplotenie do výšky 4,0m; Pletivo pozinkovaný, oko 50x50 mm, priemer drótu 2,8mm, výška 1,60m</t>
  </si>
  <si>
    <t>(106*3)*1,1</t>
  </si>
  <si>
    <t>Napinák ZN</t>
  </si>
  <si>
    <t>Vodiaca spinka s klinčekom na napínací drôt PVC9011</t>
  </si>
  <si>
    <t>Drôt ZN 1,2mm</t>
  </si>
  <si>
    <t>Drôt ZN 3,1mm</t>
  </si>
  <si>
    <t>Dodávka a montáž vstupnej bráničky 1100x2000 mm, klúčka + guľa + FAB, výplň bráničky pletivo pozinkovaný, oko 50x50 mm, priemer drótu 2,8mm</t>
  </si>
  <si>
    <r>
      <t xml:space="preserve">Opasok </t>
    </r>
    <r>
      <rPr>
        <sz val="9"/>
        <rFont val="Symbol"/>
        <family val="1"/>
        <charset val="2"/>
      </rPr>
      <t>f</t>
    </r>
    <r>
      <rPr>
        <sz val="9"/>
        <rFont val="Arial"/>
        <family val="2"/>
        <charset val="238"/>
      </rPr>
      <t>60 mm na prichytenie napináku INOX</t>
    </r>
  </si>
  <si>
    <t xml:space="preserve">Stĺpik galvanizovaný Ø60mm min. 4450mm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</si>
</sst>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S_k_-;\-* #,##0.00\ _S_k_-;_-* &quot;-&quot;??\ _S_k_-;_-@_-"/>
    <numFmt numFmtId="165" formatCode="#,##0.0"/>
    <numFmt numFmtId="166" formatCode="[$€-2]\ #,##0.00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14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9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theme="5" tint="-0.249977111117893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color theme="3" tint="0.39997558519241921"/>
      <name val="Arial"/>
      <family val="2"/>
      <charset val="238"/>
    </font>
    <font>
      <sz val="9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1" fillId="0" borderId="0"/>
  </cellStyleXfs>
  <cellXfs count="99">
    <xf numFmtId="0" fontId="0" fillId="0" borderId="0" xfId="0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166" fontId="5" fillId="0" borderId="0" xfId="0" applyNumberFormat="1" applyFont="1" applyAlignment="1">
      <alignment horizontal="center"/>
    </xf>
    <xf numFmtId="0" fontId="0" fillId="0" borderId="0" xfId="0"/>
    <xf numFmtId="0" fontId="0" fillId="0" borderId="0" xfId="0"/>
    <xf numFmtId="9" fontId="4" fillId="0" borderId="0" xfId="0" applyNumberFormat="1" applyFont="1"/>
    <xf numFmtId="4" fontId="6" fillId="0" borderId="0" xfId="0" applyNumberFormat="1" applyFont="1"/>
    <xf numFmtId="0" fontId="6" fillId="0" borderId="0" xfId="0" applyFont="1"/>
    <xf numFmtId="0" fontId="8" fillId="0" borderId="0" xfId="0" applyFont="1"/>
    <xf numFmtId="166" fontId="6" fillId="0" borderId="0" xfId="0" applyNumberFormat="1" applyFont="1"/>
    <xf numFmtId="4" fontId="9" fillId="0" borderId="0" xfId="0" applyNumberFormat="1" applyFont="1"/>
    <xf numFmtId="166" fontId="0" fillId="0" borderId="0" xfId="0" applyNumberFormat="1"/>
    <xf numFmtId="0" fontId="0" fillId="0" borderId="0" xfId="0" applyBorder="1"/>
    <xf numFmtId="4" fontId="6" fillId="0" borderId="0" xfId="0" applyNumberFormat="1" applyFont="1" applyBorder="1"/>
    <xf numFmtId="165" fontId="2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9" fontId="4" fillId="0" borderId="0" xfId="0" applyNumberFormat="1" applyFont="1" applyBorder="1"/>
    <xf numFmtId="166" fontId="11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11" fillId="0" borderId="0" xfId="0" applyFont="1" applyFill="1" applyBorder="1" applyAlignment="1"/>
    <xf numFmtId="0" fontId="14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vertical="center"/>
    </xf>
    <xf numFmtId="49" fontId="15" fillId="0" borderId="0" xfId="0" applyNumberFormat="1" applyFont="1" applyFill="1" applyBorder="1" applyAlignment="1">
      <alignment vertical="center"/>
    </xf>
    <xf numFmtId="49" fontId="16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left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7" fillId="0" borderId="0" xfId="0" applyFont="1"/>
    <xf numFmtId="0" fontId="17" fillId="0" borderId="0" xfId="0" applyFont="1" applyFill="1" applyBorder="1" applyAlignment="1">
      <alignment horizontal="left"/>
    </xf>
    <xf numFmtId="0" fontId="17" fillId="0" borderId="0" xfId="0" applyFont="1" applyAlignment="1">
      <alignment wrapText="1"/>
    </xf>
    <xf numFmtId="0" fontId="10" fillId="0" borderId="1" xfId="0" applyFont="1" applyFill="1" applyBorder="1" applyAlignment="1">
      <alignment horizontal="center" wrapText="1"/>
    </xf>
    <xf numFmtId="166" fontId="18" fillId="0" borderId="1" xfId="0" applyNumberFormat="1" applyFont="1" applyFill="1" applyBorder="1" applyAlignment="1">
      <alignment horizontal="center" wrapText="1"/>
    </xf>
    <xf numFmtId="166" fontId="10" fillId="0" borderId="1" xfId="0" applyNumberFormat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center"/>
    </xf>
    <xf numFmtId="166" fontId="12" fillId="0" borderId="0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166" fontId="10" fillId="0" borderId="0" xfId="1" applyNumberFormat="1" applyFont="1" applyFill="1" applyBorder="1" applyAlignment="1">
      <alignment horizontal="center" wrapText="1"/>
    </xf>
    <xf numFmtId="0" fontId="17" fillId="0" borderId="0" xfId="0" applyFont="1" applyFill="1" applyBorder="1"/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center"/>
    </xf>
    <xf numFmtId="166" fontId="22" fillId="0" borderId="0" xfId="0" applyNumberFormat="1" applyFont="1" applyFill="1" applyBorder="1" applyAlignment="1">
      <alignment horizontal="center"/>
    </xf>
    <xf numFmtId="166" fontId="17" fillId="0" borderId="0" xfId="0" applyNumberFormat="1" applyFont="1" applyFill="1" applyBorder="1" applyAlignment="1">
      <alignment horizontal="center"/>
    </xf>
    <xf numFmtId="0" fontId="17" fillId="0" borderId="0" xfId="0" applyFont="1" applyBorder="1" applyAlignment="1">
      <alignment horizontal="left" wrapText="1"/>
    </xf>
    <xf numFmtId="0" fontId="17" fillId="0" borderId="0" xfId="0" applyFont="1" applyFill="1" applyBorder="1" applyAlignment="1">
      <alignment horizontal="center" wrapText="1"/>
    </xf>
    <xf numFmtId="0" fontId="17" fillId="0" borderId="0" xfId="0" applyFont="1" applyBorder="1"/>
    <xf numFmtId="0" fontId="17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166" fontId="22" fillId="0" borderId="0" xfId="0" applyNumberFormat="1" applyFont="1" applyBorder="1" applyAlignment="1">
      <alignment horizontal="center"/>
    </xf>
    <xf numFmtId="166" fontId="17" fillId="0" borderId="0" xfId="0" applyNumberFormat="1" applyFont="1" applyBorder="1" applyAlignment="1">
      <alignment horizontal="center"/>
    </xf>
    <xf numFmtId="0" fontId="17" fillId="0" borderId="0" xfId="0" applyFont="1" applyAlignment="1">
      <alignment horizontal="center"/>
    </xf>
    <xf numFmtId="166" fontId="22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21" fillId="0" borderId="1" xfId="0" applyFont="1" applyBorder="1" applyAlignment="1">
      <alignment horizontal="center"/>
    </xf>
    <xf numFmtId="0" fontId="23" fillId="0" borderId="2" xfId="0" applyFont="1" applyFill="1" applyBorder="1" applyAlignment="1">
      <alignment horizontal="center" wrapText="1"/>
    </xf>
    <xf numFmtId="166" fontId="23" fillId="0" borderId="2" xfId="0" applyNumberFormat="1" applyFont="1" applyFill="1" applyBorder="1" applyAlignment="1">
      <alignment horizontal="center" wrapText="1"/>
    </xf>
    <xf numFmtId="166" fontId="24" fillId="0" borderId="2" xfId="0" applyNumberFormat="1" applyFont="1" applyFill="1" applyBorder="1" applyAlignment="1">
      <alignment horizontal="center"/>
    </xf>
    <xf numFmtId="165" fontId="7" fillId="0" borderId="0" xfId="0" applyNumberFormat="1" applyFont="1" applyAlignment="1">
      <alignment horizontal="center"/>
    </xf>
    <xf numFmtId="166" fontId="25" fillId="0" borderId="2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166" fontId="12" fillId="0" borderId="1" xfId="0" applyNumberFormat="1" applyFont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/>
    </xf>
    <xf numFmtId="0" fontId="19" fillId="0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center"/>
    </xf>
    <xf numFmtId="166" fontId="11" fillId="0" borderId="1" xfId="0" applyNumberFormat="1" applyFont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/>
    </xf>
    <xf numFmtId="166" fontId="12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166" fontId="10" fillId="0" borderId="1" xfId="1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21" fillId="2" borderId="1" xfId="0" applyFont="1" applyFill="1" applyBorder="1" applyAlignment="1">
      <alignment horizontal="center"/>
    </xf>
    <xf numFmtId="0" fontId="27" fillId="0" borderId="1" xfId="0" applyFont="1" applyFill="1" applyBorder="1" applyAlignment="1">
      <alignment horizontal="left" wrapText="1"/>
    </xf>
    <xf numFmtId="0" fontId="27" fillId="0" borderId="1" xfId="0" applyFont="1" applyFill="1" applyBorder="1" applyAlignment="1">
      <alignment wrapText="1"/>
    </xf>
    <xf numFmtId="0" fontId="27" fillId="0" borderId="1" xfId="0" applyFont="1" applyBorder="1" applyAlignment="1">
      <alignment horizontal="left" wrapText="1"/>
    </xf>
    <xf numFmtId="0" fontId="26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center"/>
    </xf>
    <xf numFmtId="166" fontId="12" fillId="0" borderId="4" xfId="0" applyNumberFormat="1" applyFont="1" applyFill="1" applyBorder="1" applyAlignment="1">
      <alignment horizontal="center"/>
    </xf>
    <xf numFmtId="166" fontId="11" fillId="0" borderId="4" xfId="0" applyNumberFormat="1" applyFont="1" applyFill="1" applyBorder="1" applyAlignment="1">
      <alignment horizontal="center"/>
    </xf>
    <xf numFmtId="166" fontId="11" fillId="0" borderId="5" xfId="0" applyNumberFormat="1" applyFont="1" applyFill="1" applyBorder="1" applyAlignment="1">
      <alignment horizontal="center"/>
    </xf>
    <xf numFmtId="166" fontId="12" fillId="0" borderId="4" xfId="0" applyNumberFormat="1" applyFont="1" applyBorder="1" applyAlignment="1">
      <alignment horizontal="center"/>
    </xf>
    <xf numFmtId="0" fontId="17" fillId="0" borderId="4" xfId="0" applyFont="1" applyBorder="1"/>
    <xf numFmtId="0" fontId="10" fillId="0" borderId="0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</cellXfs>
  <cellStyles count="3">
    <cellStyle name="Čiarka" xfId="1" builtinId="3"/>
    <cellStyle name="Normálne" xfId="0" builtinId="0"/>
    <cellStyle name="normálne 2" xfId="2"/>
  </cellStyles>
  <dxfs count="8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zoomScale="130" zoomScaleNormal="130" workbookViewId="0">
      <selection activeCell="I50" sqref="I50"/>
    </sheetView>
  </sheetViews>
  <sheetFormatPr defaultRowHeight="15" outlineLevelRow="1" x14ac:dyDescent="0.25"/>
  <cols>
    <col min="1" max="1" width="7.42578125" customWidth="1"/>
    <col min="2" max="2" width="56.28515625" style="3" customWidth="1"/>
    <col min="3" max="3" width="9.7109375" style="1" customWidth="1"/>
    <col min="4" max="4" width="8.85546875" style="1" customWidth="1"/>
    <col min="5" max="5" width="9" style="4" customWidth="1"/>
    <col min="6" max="6" width="10.85546875" style="2" customWidth="1"/>
    <col min="7" max="7" width="11.140625" style="2" customWidth="1"/>
    <col min="9" max="9" width="13.7109375" customWidth="1"/>
    <col min="10" max="10" width="10.42578125" bestFit="1" customWidth="1"/>
  </cols>
  <sheetData>
    <row r="1" spans="1:13" s="6" customFormat="1" ht="29.45" customHeight="1" x14ac:dyDescent="0.25">
      <c r="A1" s="33"/>
      <c r="B1" s="20"/>
      <c r="C1" s="33"/>
      <c r="D1" s="20"/>
      <c r="E1" s="20"/>
      <c r="F1" s="20"/>
      <c r="G1" s="20"/>
      <c r="H1" s="20"/>
      <c r="I1" s="21"/>
      <c r="J1" s="22"/>
      <c r="K1" s="22"/>
      <c r="L1" s="23"/>
    </row>
    <row r="2" spans="1:13" s="6" customFormat="1" ht="15.6" customHeight="1" x14ac:dyDescent="0.25">
      <c r="A2" s="24" t="s">
        <v>30</v>
      </c>
      <c r="B2" s="20" t="s">
        <v>82</v>
      </c>
      <c r="C2" s="33"/>
      <c r="D2" s="20"/>
      <c r="E2" s="20"/>
      <c r="F2" s="20"/>
      <c r="G2" s="20"/>
      <c r="H2" s="20"/>
      <c r="I2" s="25"/>
      <c r="J2" s="25"/>
      <c r="K2" s="25"/>
      <c r="L2" s="23"/>
    </row>
    <row r="3" spans="1:13" s="6" customFormat="1" ht="15.75" x14ac:dyDescent="0.25">
      <c r="A3" s="24" t="s">
        <v>14</v>
      </c>
      <c r="B3" s="20" t="s">
        <v>46</v>
      </c>
      <c r="C3" s="33"/>
      <c r="D3" s="20"/>
      <c r="E3" s="20"/>
      <c r="F3" s="20"/>
      <c r="G3" s="20"/>
      <c r="H3" s="20"/>
      <c r="I3" s="26"/>
      <c r="J3" s="26"/>
      <c r="K3" s="26"/>
      <c r="L3" s="23"/>
    </row>
    <row r="4" spans="1:13" s="6" customFormat="1" ht="15.75" x14ac:dyDescent="0.25">
      <c r="A4" s="24"/>
      <c r="B4" s="20"/>
      <c r="C4" s="33"/>
      <c r="D4" s="20"/>
      <c r="E4" s="20"/>
      <c r="F4" s="20"/>
      <c r="G4" s="20"/>
      <c r="H4" s="20"/>
      <c r="I4" s="26"/>
      <c r="J4" s="26"/>
      <c r="K4" s="26"/>
      <c r="L4" s="23"/>
    </row>
    <row r="5" spans="1:13" s="6" customFormat="1" ht="15.75" x14ac:dyDescent="0.25">
      <c r="A5" s="24" t="s">
        <v>15</v>
      </c>
      <c r="B5" s="20" t="s">
        <v>83</v>
      </c>
      <c r="C5" s="33"/>
      <c r="D5" s="20"/>
      <c r="E5" s="20"/>
      <c r="F5" s="20"/>
      <c r="G5" s="20"/>
      <c r="H5" s="20"/>
      <c r="I5" s="27"/>
      <c r="J5" s="28"/>
      <c r="K5" s="27"/>
      <c r="L5" s="23"/>
      <c r="M5" s="29"/>
    </row>
    <row r="6" spans="1:13" s="6" customFormat="1" x14ac:dyDescent="0.25">
      <c r="A6" s="33"/>
      <c r="B6" s="34"/>
      <c r="C6" s="34"/>
      <c r="D6" s="35"/>
      <c r="E6" s="34"/>
      <c r="F6" s="34"/>
      <c r="G6" s="33"/>
      <c r="H6" s="30"/>
      <c r="I6" s="27"/>
      <c r="J6" s="31"/>
      <c r="K6" s="27"/>
      <c r="L6" s="23"/>
      <c r="M6" s="32"/>
    </row>
    <row r="7" spans="1:13" ht="36.75" x14ac:dyDescent="0.25">
      <c r="A7" s="36" t="s">
        <v>0</v>
      </c>
      <c r="B7" s="36" t="s">
        <v>92</v>
      </c>
      <c r="C7" s="36" t="s">
        <v>1</v>
      </c>
      <c r="D7" s="36" t="s">
        <v>3</v>
      </c>
      <c r="E7" s="37" t="s">
        <v>4</v>
      </c>
      <c r="F7" s="38" t="s">
        <v>5</v>
      </c>
      <c r="G7" s="38" t="s">
        <v>6</v>
      </c>
      <c r="H7" s="14"/>
    </row>
    <row r="8" spans="1:13" s="6" customFormat="1" x14ac:dyDescent="0.25">
      <c r="A8" s="85">
        <v>1</v>
      </c>
      <c r="B8" s="66" t="s">
        <v>85</v>
      </c>
      <c r="C8" s="61">
        <v>1</v>
      </c>
      <c r="D8" s="67" t="s">
        <v>10</v>
      </c>
      <c r="E8" s="65"/>
      <c r="F8" s="62"/>
      <c r="G8" s="62"/>
    </row>
    <row r="9" spans="1:13" s="6" customFormat="1" ht="24.75" x14ac:dyDescent="0.25">
      <c r="A9" s="85">
        <v>2</v>
      </c>
      <c r="B9" s="66" t="s">
        <v>95</v>
      </c>
      <c r="C9" s="61">
        <v>1</v>
      </c>
      <c r="D9" s="67" t="s">
        <v>10</v>
      </c>
      <c r="E9" s="65"/>
      <c r="F9" s="62"/>
      <c r="G9" s="62"/>
    </row>
    <row r="10" spans="1:13" s="6" customFormat="1" x14ac:dyDescent="0.25">
      <c r="A10" s="97" t="s">
        <v>89</v>
      </c>
      <c r="B10" s="97"/>
      <c r="C10" s="97"/>
      <c r="D10" s="97"/>
      <c r="E10" s="97"/>
      <c r="F10" s="63">
        <f>SUM(F8:F9)</f>
        <v>0</v>
      </c>
      <c r="G10" s="63">
        <f>SUM(G8:G9)</f>
        <v>0</v>
      </c>
      <c r="H10" s="64"/>
      <c r="I10" s="8"/>
      <c r="J10" s="9"/>
    </row>
    <row r="11" spans="1:13" s="5" customFormat="1" ht="31.9" customHeight="1" x14ac:dyDescent="0.25">
      <c r="A11" s="96" t="s">
        <v>31</v>
      </c>
      <c r="B11" s="96"/>
      <c r="C11" s="96"/>
      <c r="D11" s="96"/>
      <c r="E11" s="96"/>
      <c r="F11" s="96"/>
      <c r="G11" s="96"/>
      <c r="H11" s="14"/>
    </row>
    <row r="12" spans="1:13" s="6" customFormat="1" ht="24.75" x14ac:dyDescent="0.25">
      <c r="A12" s="67">
        <v>3</v>
      </c>
      <c r="B12" s="68" t="s">
        <v>88</v>
      </c>
      <c r="C12" s="67">
        <v>4.032</v>
      </c>
      <c r="D12" s="67" t="s">
        <v>16</v>
      </c>
      <c r="E12" s="69"/>
      <c r="F12" s="70"/>
      <c r="G12" s="70"/>
      <c r="H12" s="14"/>
    </row>
    <row r="13" spans="1:13" s="6" customFormat="1" ht="15.6" customHeight="1" outlineLevel="1" x14ac:dyDescent="0.25">
      <c r="A13" s="67"/>
      <c r="B13" s="82" t="s">
        <v>58</v>
      </c>
      <c r="C13" s="67"/>
      <c r="D13" s="67"/>
      <c r="E13" s="69"/>
      <c r="F13" s="70"/>
      <c r="G13" s="70"/>
      <c r="H13" s="14"/>
    </row>
    <row r="14" spans="1:13" s="6" customFormat="1" ht="40.5" customHeight="1" x14ac:dyDescent="0.25">
      <c r="A14" s="67">
        <v>4</v>
      </c>
      <c r="B14" s="68" t="s">
        <v>87</v>
      </c>
      <c r="C14" s="67">
        <v>7.14</v>
      </c>
      <c r="D14" s="67" t="s">
        <v>16</v>
      </c>
      <c r="E14" s="69"/>
      <c r="F14" s="70"/>
      <c r="G14" s="70"/>
      <c r="H14" s="14"/>
    </row>
    <row r="15" spans="1:13" s="6" customFormat="1" ht="20.45" hidden="1" customHeight="1" outlineLevel="1" x14ac:dyDescent="0.25">
      <c r="A15" s="67"/>
      <c r="B15" s="71" t="s">
        <v>49</v>
      </c>
      <c r="C15" s="67"/>
      <c r="D15" s="67"/>
      <c r="E15" s="69"/>
      <c r="F15" s="70"/>
      <c r="G15" s="70"/>
      <c r="H15" s="14"/>
    </row>
    <row r="16" spans="1:13" s="6" customFormat="1" ht="15" customHeight="1" collapsed="1" x14ac:dyDescent="0.25">
      <c r="A16" s="72">
        <v>5</v>
      </c>
      <c r="B16" s="73" t="s">
        <v>97</v>
      </c>
      <c r="C16" s="72">
        <v>100</v>
      </c>
      <c r="D16" s="74" t="s">
        <v>7</v>
      </c>
      <c r="E16" s="69"/>
      <c r="F16" s="75"/>
      <c r="G16" s="75"/>
    </row>
    <row r="17" spans="1:9" s="6" customFormat="1" ht="28.5" customHeight="1" x14ac:dyDescent="0.25">
      <c r="A17" s="67">
        <v>6</v>
      </c>
      <c r="B17" s="68" t="s">
        <v>86</v>
      </c>
      <c r="C17" s="67">
        <v>3.8</v>
      </c>
      <c r="D17" s="67" t="s">
        <v>16</v>
      </c>
      <c r="E17" s="69"/>
      <c r="F17" s="70"/>
      <c r="G17" s="70"/>
      <c r="H17" s="14"/>
      <c r="I17" s="13"/>
    </row>
    <row r="18" spans="1:9" s="6" customFormat="1" ht="27.6" customHeight="1" x14ac:dyDescent="0.25">
      <c r="A18" s="98" t="s">
        <v>23</v>
      </c>
      <c r="B18" s="98"/>
      <c r="C18" s="98"/>
      <c r="D18" s="98"/>
      <c r="E18" s="98"/>
      <c r="F18" s="76">
        <f>SUM(F12:F17)</f>
        <v>0</v>
      </c>
      <c r="G18" s="76">
        <f>SUM(F18*1.2)</f>
        <v>0</v>
      </c>
      <c r="H18" s="15"/>
      <c r="I18" s="8"/>
    </row>
    <row r="19" spans="1:9" s="6" customFormat="1" ht="33.6" customHeight="1" x14ac:dyDescent="0.25">
      <c r="A19" s="96" t="s">
        <v>37</v>
      </c>
      <c r="B19" s="96"/>
      <c r="C19" s="96"/>
      <c r="D19" s="96"/>
      <c r="E19" s="96"/>
      <c r="F19" s="96"/>
      <c r="G19" s="96"/>
      <c r="H19" s="14"/>
    </row>
    <row r="20" spans="1:9" s="6" customFormat="1" ht="15.6" customHeight="1" x14ac:dyDescent="0.25">
      <c r="A20" s="67"/>
      <c r="B20" s="86" t="s">
        <v>48</v>
      </c>
      <c r="C20" s="87"/>
      <c r="D20" s="87"/>
      <c r="E20" s="88"/>
      <c r="F20" s="89"/>
      <c r="G20" s="90"/>
      <c r="H20" s="14"/>
    </row>
    <row r="21" spans="1:9" s="6" customFormat="1" ht="24.6" customHeight="1" x14ac:dyDescent="0.25">
      <c r="A21" s="67">
        <v>7</v>
      </c>
      <c r="B21" s="68" t="s">
        <v>78</v>
      </c>
      <c r="C21" s="67">
        <v>4.032</v>
      </c>
      <c r="D21" s="67" t="s">
        <v>16</v>
      </c>
      <c r="E21" s="69"/>
      <c r="F21" s="70"/>
      <c r="G21" s="70"/>
      <c r="H21" s="14"/>
    </row>
    <row r="22" spans="1:9" s="6" customFormat="1" ht="17.45" hidden="1" customHeight="1" outlineLevel="1" x14ac:dyDescent="0.25">
      <c r="A22" s="67"/>
      <c r="B22" s="71" t="s">
        <v>54</v>
      </c>
      <c r="C22" s="67"/>
      <c r="D22" s="67"/>
      <c r="E22" s="69"/>
      <c r="F22" s="70"/>
      <c r="G22" s="70"/>
      <c r="H22" s="14"/>
    </row>
    <row r="23" spans="1:9" s="6" customFormat="1" ht="15.6" hidden="1" customHeight="1" outlineLevel="1" x14ac:dyDescent="0.25">
      <c r="A23" s="67"/>
      <c r="B23" s="71" t="s">
        <v>55</v>
      </c>
      <c r="C23" s="67"/>
      <c r="D23" s="67"/>
      <c r="E23" s="69"/>
      <c r="F23" s="70"/>
      <c r="G23" s="70"/>
      <c r="H23" s="14"/>
    </row>
    <row r="24" spans="1:9" s="6" customFormat="1" ht="15.6" customHeight="1" collapsed="1" x14ac:dyDescent="0.25">
      <c r="A24" s="67">
        <v>8</v>
      </c>
      <c r="B24" s="68" t="s">
        <v>12</v>
      </c>
      <c r="C24" s="67">
        <v>56</v>
      </c>
      <c r="D24" s="67" t="s">
        <v>8</v>
      </c>
      <c r="E24" s="69"/>
      <c r="F24" s="70"/>
      <c r="G24" s="70"/>
      <c r="H24" s="14"/>
    </row>
    <row r="25" spans="1:9" s="6" customFormat="1" ht="15.6" customHeight="1" outlineLevel="1" x14ac:dyDescent="0.25">
      <c r="A25" s="67"/>
      <c r="B25" s="82" t="s">
        <v>56</v>
      </c>
      <c r="C25" s="67"/>
      <c r="D25" s="67"/>
      <c r="E25" s="69"/>
      <c r="F25" s="70"/>
      <c r="G25" s="70"/>
      <c r="H25" s="14"/>
    </row>
    <row r="26" spans="1:9" s="6" customFormat="1" ht="15.6" customHeight="1" x14ac:dyDescent="0.25">
      <c r="A26" s="67"/>
      <c r="B26" s="86" t="s">
        <v>33</v>
      </c>
      <c r="C26" s="87"/>
      <c r="D26" s="87"/>
      <c r="E26" s="91"/>
      <c r="F26" s="89"/>
      <c r="G26" s="90"/>
      <c r="H26" s="14"/>
    </row>
    <row r="27" spans="1:9" s="6" customFormat="1" ht="15.6" customHeight="1" x14ac:dyDescent="0.25">
      <c r="A27" s="67">
        <v>9</v>
      </c>
      <c r="B27" s="68" t="s">
        <v>60</v>
      </c>
      <c r="C27" s="67">
        <f>108*0.2*0.25</f>
        <v>5.4</v>
      </c>
      <c r="D27" s="67" t="s">
        <v>16</v>
      </c>
      <c r="E27" s="69"/>
      <c r="F27" s="70"/>
      <c r="G27" s="70"/>
      <c r="H27" s="14"/>
    </row>
    <row r="28" spans="1:9" s="6" customFormat="1" ht="15.6" customHeight="1" outlineLevel="1" x14ac:dyDescent="0.25">
      <c r="A28" s="67"/>
      <c r="B28" s="82" t="s">
        <v>70</v>
      </c>
      <c r="C28" s="67"/>
      <c r="D28" s="67"/>
      <c r="E28" s="69"/>
      <c r="F28" s="70"/>
      <c r="G28" s="70"/>
      <c r="H28" s="14"/>
    </row>
    <row r="29" spans="1:9" s="6" customFormat="1" ht="15.6" customHeight="1" x14ac:dyDescent="0.25">
      <c r="A29" s="67">
        <v>10</v>
      </c>
      <c r="B29" s="68" t="s">
        <v>59</v>
      </c>
      <c r="C29" s="67">
        <v>119</v>
      </c>
      <c r="D29" s="67" t="s">
        <v>8</v>
      </c>
      <c r="E29" s="69"/>
      <c r="F29" s="70"/>
      <c r="G29" s="70"/>
      <c r="H29" s="14"/>
    </row>
    <row r="30" spans="1:9" s="6" customFormat="1" ht="15.6" customHeight="1" x14ac:dyDescent="0.25">
      <c r="A30" s="67">
        <v>11</v>
      </c>
      <c r="B30" s="68" t="s">
        <v>61</v>
      </c>
      <c r="C30" s="67">
        <v>119</v>
      </c>
      <c r="D30" s="67" t="s">
        <v>8</v>
      </c>
      <c r="E30" s="69"/>
      <c r="F30" s="70"/>
      <c r="G30" s="70"/>
      <c r="H30" s="14"/>
    </row>
    <row r="31" spans="1:9" s="6" customFormat="1" ht="26.45" customHeight="1" x14ac:dyDescent="0.25">
      <c r="A31" s="67">
        <v>12</v>
      </c>
      <c r="B31" s="68" t="s">
        <v>79</v>
      </c>
      <c r="C31" s="67">
        <v>3.8</v>
      </c>
      <c r="D31" s="67" t="s">
        <v>16</v>
      </c>
      <c r="E31" s="69"/>
      <c r="F31" s="70"/>
      <c r="G31" s="70"/>
      <c r="H31" s="14"/>
    </row>
    <row r="32" spans="1:9" s="10" customFormat="1" ht="15.6" customHeight="1" x14ac:dyDescent="0.25">
      <c r="A32" s="67">
        <v>13</v>
      </c>
      <c r="B32" s="68" t="s">
        <v>9</v>
      </c>
      <c r="C32" s="67">
        <v>8</v>
      </c>
      <c r="D32" s="67" t="s">
        <v>8</v>
      </c>
      <c r="E32" s="69"/>
      <c r="F32" s="70"/>
      <c r="G32" s="70"/>
      <c r="H32" s="14"/>
      <c r="I32" s="6"/>
    </row>
    <row r="33" spans="1:9" s="10" customFormat="1" ht="15.6" customHeight="1" x14ac:dyDescent="0.25">
      <c r="A33" s="67">
        <v>14</v>
      </c>
      <c r="B33" s="68" t="s">
        <v>99</v>
      </c>
      <c r="C33" s="67">
        <v>600</v>
      </c>
      <c r="D33" s="67" t="s">
        <v>2</v>
      </c>
      <c r="E33" s="69"/>
      <c r="F33" s="70"/>
      <c r="G33" s="70"/>
      <c r="H33" s="14"/>
      <c r="I33" s="6"/>
    </row>
    <row r="34" spans="1:9" s="10" customFormat="1" ht="15.6" customHeight="1" x14ac:dyDescent="0.25">
      <c r="A34" s="67">
        <v>15</v>
      </c>
      <c r="B34" s="68" t="s">
        <v>98</v>
      </c>
      <c r="C34" s="67">
        <v>84.1</v>
      </c>
      <c r="D34" s="67" t="s">
        <v>19</v>
      </c>
      <c r="E34" s="69"/>
      <c r="F34" s="70"/>
      <c r="G34" s="70"/>
      <c r="H34" s="14"/>
      <c r="I34" s="6"/>
    </row>
    <row r="35" spans="1:9" s="6" customFormat="1" ht="27.6" customHeight="1" x14ac:dyDescent="0.25">
      <c r="A35" s="98" t="s">
        <v>44</v>
      </c>
      <c r="B35" s="98"/>
      <c r="C35" s="98"/>
      <c r="D35" s="98"/>
      <c r="E35" s="98"/>
      <c r="F35" s="76">
        <f>SUM(F21:F34)</f>
        <v>0</v>
      </c>
      <c r="G35" s="76">
        <f t="shared" ref="G35" si="0">SUM(F35*1.2)</f>
        <v>0</v>
      </c>
      <c r="H35" s="15"/>
      <c r="I35" s="8"/>
    </row>
    <row r="36" spans="1:9" s="6" customFormat="1" ht="33.6" customHeight="1" x14ac:dyDescent="0.25">
      <c r="A36" s="96" t="s">
        <v>38</v>
      </c>
      <c r="B36" s="96"/>
      <c r="C36" s="96"/>
      <c r="D36" s="96"/>
      <c r="E36" s="96"/>
      <c r="F36" s="96"/>
      <c r="G36" s="96"/>
      <c r="H36" s="14"/>
    </row>
    <row r="37" spans="1:9" s="6" customFormat="1" ht="15.6" customHeight="1" x14ac:dyDescent="0.25">
      <c r="A37" s="67"/>
      <c r="B37" s="86" t="s">
        <v>45</v>
      </c>
      <c r="C37" s="87"/>
      <c r="D37" s="87"/>
      <c r="E37" s="88"/>
      <c r="F37" s="89"/>
      <c r="G37" s="90"/>
      <c r="H37" s="14"/>
    </row>
    <row r="38" spans="1:9" s="6" customFormat="1" ht="63.75" customHeight="1" x14ac:dyDescent="0.25">
      <c r="A38" s="67">
        <v>15</v>
      </c>
      <c r="B38" s="68" t="s">
        <v>84</v>
      </c>
      <c r="C38" s="78">
        <v>603.6</v>
      </c>
      <c r="D38" s="78" t="s">
        <v>2</v>
      </c>
      <c r="E38" s="69"/>
      <c r="F38" s="70"/>
      <c r="G38" s="70"/>
      <c r="H38" s="14"/>
    </row>
    <row r="39" spans="1:9" s="6" customFormat="1" ht="15.6" hidden="1" customHeight="1" outlineLevel="1" x14ac:dyDescent="0.25">
      <c r="A39" s="67"/>
      <c r="B39" s="71" t="s">
        <v>57</v>
      </c>
      <c r="C39" s="67"/>
      <c r="D39" s="67"/>
      <c r="E39" s="69"/>
      <c r="F39" s="70"/>
      <c r="G39" s="70"/>
      <c r="H39" s="14"/>
    </row>
    <row r="40" spans="1:9" s="6" customFormat="1" ht="27.6" customHeight="1" collapsed="1" x14ac:dyDescent="0.25">
      <c r="A40" s="98" t="s">
        <v>42</v>
      </c>
      <c r="B40" s="98"/>
      <c r="C40" s="98"/>
      <c r="D40" s="98"/>
      <c r="E40" s="98"/>
      <c r="F40" s="76">
        <f>SUM(F38:F38)</f>
        <v>0</v>
      </c>
      <c r="G40" s="76">
        <f>SUM(F40*1.2)</f>
        <v>0</v>
      </c>
      <c r="H40" s="15"/>
      <c r="I40" s="8"/>
    </row>
    <row r="41" spans="1:9" s="6" customFormat="1" ht="38.450000000000003" customHeight="1" x14ac:dyDescent="0.25">
      <c r="A41" s="96" t="s">
        <v>39</v>
      </c>
      <c r="B41" s="96"/>
      <c r="C41" s="96"/>
      <c r="D41" s="96"/>
      <c r="E41" s="96"/>
      <c r="F41" s="96"/>
      <c r="G41" s="96"/>
      <c r="H41" s="19"/>
      <c r="I41" s="19"/>
    </row>
    <row r="42" spans="1:9" s="6" customFormat="1" ht="15.6" customHeight="1" x14ac:dyDescent="0.25">
      <c r="A42" s="67"/>
      <c r="B42" s="86" t="s">
        <v>32</v>
      </c>
      <c r="C42" s="92"/>
      <c r="D42" s="87"/>
      <c r="E42" s="88"/>
      <c r="F42" s="89"/>
      <c r="G42" s="90"/>
      <c r="H42" s="14"/>
    </row>
    <row r="43" spans="1:9" s="6" customFormat="1" ht="24.75" x14ac:dyDescent="0.25">
      <c r="A43" s="67">
        <v>16</v>
      </c>
      <c r="B43" s="68" t="s">
        <v>71</v>
      </c>
      <c r="C43" s="67">
        <v>100</v>
      </c>
      <c r="D43" s="67" t="s">
        <v>19</v>
      </c>
      <c r="E43" s="69"/>
      <c r="F43" s="70"/>
      <c r="G43" s="70"/>
      <c r="H43" s="14"/>
    </row>
    <row r="44" spans="1:9" s="6" customFormat="1" ht="15.6" customHeight="1" x14ac:dyDescent="0.25">
      <c r="A44" s="67">
        <f>1+A43</f>
        <v>17</v>
      </c>
      <c r="B44" s="68" t="s">
        <v>40</v>
      </c>
      <c r="C44" s="67">
        <v>603.6</v>
      </c>
      <c r="D44" s="67" t="s">
        <v>2</v>
      </c>
      <c r="E44" s="69"/>
      <c r="F44" s="70"/>
      <c r="G44" s="70"/>
      <c r="H44" s="14"/>
    </row>
    <row r="45" spans="1:9" s="6" customFormat="1" ht="15.6" customHeight="1" x14ac:dyDescent="0.25">
      <c r="A45" s="67">
        <f t="shared" ref="A45:A48" si="1">1+A44</f>
        <v>18</v>
      </c>
      <c r="B45" s="68" t="s">
        <v>41</v>
      </c>
      <c r="C45" s="67">
        <f>SUM(C44)</f>
        <v>603.6</v>
      </c>
      <c r="D45" s="67" t="s">
        <v>2</v>
      </c>
      <c r="E45" s="69"/>
      <c r="F45" s="70"/>
      <c r="G45" s="70"/>
      <c r="H45" s="14"/>
    </row>
    <row r="46" spans="1:9" s="6" customFormat="1" x14ac:dyDescent="0.25">
      <c r="A46" s="67">
        <f t="shared" si="1"/>
        <v>19</v>
      </c>
      <c r="B46" s="68" t="s">
        <v>63</v>
      </c>
      <c r="C46" s="67">
        <v>32</v>
      </c>
      <c r="D46" s="67" t="s">
        <v>19</v>
      </c>
      <c r="E46" s="69"/>
      <c r="F46" s="70"/>
      <c r="G46" s="70"/>
      <c r="H46" s="14"/>
    </row>
    <row r="47" spans="1:9" s="6" customFormat="1" ht="15.6" customHeight="1" x14ac:dyDescent="0.25">
      <c r="A47" s="67">
        <f t="shared" si="1"/>
        <v>20</v>
      </c>
      <c r="B47" s="68" t="s">
        <v>40</v>
      </c>
      <c r="C47" s="67">
        <v>603.6</v>
      </c>
      <c r="D47" s="67" t="s">
        <v>2</v>
      </c>
      <c r="E47" s="69"/>
      <c r="F47" s="70"/>
      <c r="G47" s="70"/>
      <c r="H47" s="14"/>
    </row>
    <row r="48" spans="1:9" s="6" customFormat="1" ht="15.6" customHeight="1" x14ac:dyDescent="0.25">
      <c r="A48" s="67">
        <f t="shared" si="1"/>
        <v>21</v>
      </c>
      <c r="B48" s="68" t="s">
        <v>41</v>
      </c>
      <c r="C48" s="67">
        <f>SUM(C47)</f>
        <v>603.6</v>
      </c>
      <c r="D48" s="67" t="s">
        <v>2</v>
      </c>
      <c r="E48" s="69"/>
      <c r="F48" s="70"/>
      <c r="G48" s="70"/>
      <c r="H48" s="14"/>
    </row>
    <row r="49" spans="1:10" s="5" customFormat="1" ht="30.6" customHeight="1" x14ac:dyDescent="0.25">
      <c r="A49" s="98" t="s">
        <v>43</v>
      </c>
      <c r="B49" s="98"/>
      <c r="C49" s="98"/>
      <c r="D49" s="98"/>
      <c r="E49" s="98"/>
      <c r="F49" s="76">
        <f>SUM(F43:F48)</f>
        <v>0</v>
      </c>
      <c r="G49" s="76">
        <f t="shared" ref="G49" si="2">SUM(F49*1.2)</f>
        <v>0</v>
      </c>
      <c r="H49" s="15"/>
      <c r="I49" s="8"/>
    </row>
    <row r="50" spans="1:10" s="6" customFormat="1" ht="30.6" customHeight="1" x14ac:dyDescent="0.25">
      <c r="A50" s="95" t="s">
        <v>93</v>
      </c>
      <c r="B50" s="95"/>
      <c r="C50" s="95"/>
      <c r="D50" s="95"/>
      <c r="E50" s="95"/>
      <c r="F50" s="43"/>
      <c r="G50" s="43"/>
      <c r="H50" s="15"/>
      <c r="I50" s="8"/>
    </row>
    <row r="51" spans="1:10" s="6" customFormat="1" ht="46.5" customHeight="1" x14ac:dyDescent="0.25">
      <c r="A51" s="67">
        <v>22</v>
      </c>
      <c r="B51" s="68" t="s">
        <v>91</v>
      </c>
      <c r="C51" s="67">
        <v>603.6</v>
      </c>
      <c r="D51" s="67" t="s">
        <v>2</v>
      </c>
      <c r="E51" s="69"/>
      <c r="F51" s="70"/>
      <c r="G51" s="70"/>
      <c r="H51" s="18"/>
      <c r="I51" s="7"/>
      <c r="J51" s="7"/>
    </row>
    <row r="52" spans="1:10" s="6" customFormat="1" ht="15.6" customHeight="1" x14ac:dyDescent="0.25">
      <c r="A52" s="67">
        <f>1+A51</f>
        <v>23</v>
      </c>
      <c r="B52" s="68" t="s">
        <v>68</v>
      </c>
      <c r="C52" s="67">
        <v>150</v>
      </c>
      <c r="D52" s="67" t="s">
        <v>18</v>
      </c>
      <c r="E52" s="69"/>
      <c r="F52" s="70"/>
      <c r="G52" s="70"/>
      <c r="H52" s="18"/>
      <c r="I52" s="7"/>
    </row>
    <row r="53" spans="1:10" s="6" customFormat="1" ht="15.6" customHeight="1" x14ac:dyDescent="0.25">
      <c r="A53" s="67">
        <f>1+A52</f>
        <v>24</v>
      </c>
      <c r="B53" s="68" t="s">
        <v>28</v>
      </c>
      <c r="C53" s="67">
        <v>500</v>
      </c>
      <c r="D53" s="67" t="s">
        <v>7</v>
      </c>
      <c r="E53" s="69"/>
      <c r="F53" s="70"/>
      <c r="G53" s="70"/>
      <c r="H53" s="14"/>
      <c r="J53" s="7"/>
    </row>
    <row r="54" spans="1:10" s="6" customFormat="1" ht="37.15" customHeight="1" x14ac:dyDescent="0.25">
      <c r="A54" s="67">
        <f>1+A53</f>
        <v>25</v>
      </c>
      <c r="B54" s="68" t="s">
        <v>90</v>
      </c>
      <c r="C54" s="67">
        <v>289</v>
      </c>
      <c r="D54" s="67" t="s">
        <v>7</v>
      </c>
      <c r="E54" s="69"/>
      <c r="F54" s="70"/>
      <c r="G54" s="70"/>
      <c r="H54" s="18"/>
      <c r="I54" s="7"/>
    </row>
    <row r="55" spans="1:10" s="6" customFormat="1" ht="14.45" customHeight="1" outlineLevel="1" x14ac:dyDescent="0.25">
      <c r="A55" s="67"/>
      <c r="B55" s="83" t="s">
        <v>96</v>
      </c>
      <c r="C55" s="67"/>
      <c r="D55" s="67"/>
      <c r="E55" s="69"/>
      <c r="F55" s="70"/>
      <c r="G55" s="70"/>
      <c r="H55" s="18"/>
      <c r="I55" s="7"/>
    </row>
    <row r="56" spans="1:10" s="6" customFormat="1" ht="14.45" customHeight="1" outlineLevel="1" x14ac:dyDescent="0.25">
      <c r="A56" s="67"/>
      <c r="B56" s="83" t="s">
        <v>72</v>
      </c>
      <c r="C56" s="67"/>
      <c r="D56" s="67"/>
      <c r="E56" s="69"/>
      <c r="F56" s="70"/>
      <c r="G56" s="70"/>
      <c r="H56" s="18"/>
      <c r="I56" s="7"/>
    </row>
    <row r="57" spans="1:10" s="6" customFormat="1" ht="14.45" customHeight="1" outlineLevel="1" x14ac:dyDescent="0.25">
      <c r="A57" s="67"/>
      <c r="B57" s="83" t="s">
        <v>94</v>
      </c>
      <c r="C57" s="67"/>
      <c r="D57" s="67"/>
      <c r="E57" s="69"/>
      <c r="F57" s="70"/>
      <c r="G57" s="70"/>
      <c r="H57" s="18"/>
      <c r="I57" s="7"/>
    </row>
    <row r="58" spans="1:10" s="6" customFormat="1" ht="15.6" customHeight="1" x14ac:dyDescent="0.25">
      <c r="A58" s="67">
        <v>26</v>
      </c>
      <c r="B58" s="68" t="s">
        <v>64</v>
      </c>
      <c r="C58" s="67">
        <v>11</v>
      </c>
      <c r="D58" s="67" t="s">
        <v>19</v>
      </c>
      <c r="E58" s="69"/>
      <c r="F58" s="70"/>
      <c r="G58" s="70"/>
      <c r="H58" s="14"/>
    </row>
    <row r="59" spans="1:10" s="6" customFormat="1" ht="15.6" customHeight="1" outlineLevel="1" x14ac:dyDescent="0.25">
      <c r="A59" s="67"/>
      <c r="B59" s="82" t="s">
        <v>69</v>
      </c>
      <c r="C59" s="67"/>
      <c r="D59" s="67"/>
      <c r="E59" s="69"/>
      <c r="F59" s="70"/>
      <c r="G59" s="70"/>
      <c r="H59" s="14"/>
    </row>
    <row r="60" spans="1:10" s="6" customFormat="1" ht="15.6" customHeight="1" x14ac:dyDescent="0.25">
      <c r="A60" s="67">
        <v>27</v>
      </c>
      <c r="B60" s="68" t="s">
        <v>73</v>
      </c>
      <c r="C60" s="67">
        <v>603.6</v>
      </c>
      <c r="D60" s="67" t="s">
        <v>2</v>
      </c>
      <c r="E60" s="69"/>
      <c r="F60" s="70"/>
      <c r="G60" s="70"/>
      <c r="H60" s="14"/>
    </row>
    <row r="61" spans="1:10" s="6" customFormat="1" ht="30" customHeight="1" x14ac:dyDescent="0.25">
      <c r="A61" s="94" t="s">
        <v>24</v>
      </c>
      <c r="B61" s="94"/>
      <c r="C61" s="94"/>
      <c r="D61" s="94"/>
      <c r="E61" s="94"/>
      <c r="F61" s="76">
        <f>SUM(F51:F60)</f>
        <v>0</v>
      </c>
      <c r="G61" s="76">
        <f>SUM(F61*1.2)</f>
        <v>0</v>
      </c>
      <c r="H61" s="17"/>
      <c r="I61" s="8"/>
      <c r="J61" s="7"/>
    </row>
    <row r="62" spans="1:10" s="6" customFormat="1" ht="39" customHeight="1" x14ac:dyDescent="0.25">
      <c r="A62" s="96" t="s">
        <v>35</v>
      </c>
      <c r="B62" s="96"/>
      <c r="C62" s="96"/>
      <c r="D62" s="96"/>
      <c r="E62" s="96"/>
      <c r="F62" s="96"/>
      <c r="G62" s="96"/>
      <c r="H62" s="16"/>
    </row>
    <row r="63" spans="1:10" s="6" customFormat="1" ht="24.75" x14ac:dyDescent="0.25">
      <c r="A63" s="67">
        <v>28</v>
      </c>
      <c r="B63" s="68" t="s">
        <v>101</v>
      </c>
      <c r="C63" s="67">
        <v>1</v>
      </c>
      <c r="D63" s="67" t="s">
        <v>10</v>
      </c>
      <c r="E63" s="77"/>
      <c r="F63" s="70"/>
      <c r="G63" s="70"/>
      <c r="H63" s="18"/>
      <c r="I63" s="7"/>
    </row>
    <row r="64" spans="1:10" s="6" customFormat="1" x14ac:dyDescent="0.25">
      <c r="A64" s="67">
        <f>1+A63</f>
        <v>29</v>
      </c>
      <c r="B64" s="68" t="s">
        <v>53</v>
      </c>
      <c r="C64" s="67">
        <v>1</v>
      </c>
      <c r="D64" s="67" t="s">
        <v>10</v>
      </c>
      <c r="E64" s="77"/>
      <c r="F64" s="70"/>
      <c r="G64" s="70"/>
      <c r="H64" s="18"/>
      <c r="I64" s="7"/>
    </row>
    <row r="65" spans="1:10" s="14" customFormat="1" ht="24.75" x14ac:dyDescent="0.25">
      <c r="A65" s="67">
        <f t="shared" ref="A65:A70" si="3">1+A64</f>
        <v>30</v>
      </c>
      <c r="B65" s="73" t="s">
        <v>65</v>
      </c>
      <c r="C65" s="67">
        <v>1</v>
      </c>
      <c r="D65" s="67" t="s">
        <v>10</v>
      </c>
      <c r="E65" s="77"/>
      <c r="F65" s="75"/>
      <c r="G65" s="75"/>
      <c r="H65" s="16"/>
    </row>
    <row r="66" spans="1:10" s="14" customFormat="1" x14ac:dyDescent="0.25">
      <c r="A66" s="67">
        <f t="shared" si="3"/>
        <v>31</v>
      </c>
      <c r="B66" s="73" t="s">
        <v>77</v>
      </c>
      <c r="C66" s="67">
        <v>1</v>
      </c>
      <c r="D66" s="67" t="s">
        <v>10</v>
      </c>
      <c r="E66" s="77"/>
      <c r="F66" s="75"/>
      <c r="G66" s="75"/>
      <c r="H66" s="16"/>
    </row>
    <row r="67" spans="1:10" s="14" customFormat="1" x14ac:dyDescent="0.25">
      <c r="A67" s="67">
        <f t="shared" si="3"/>
        <v>32</v>
      </c>
      <c r="B67" s="73" t="s">
        <v>66</v>
      </c>
      <c r="C67" s="72">
        <v>2</v>
      </c>
      <c r="D67" s="72" t="s">
        <v>10</v>
      </c>
      <c r="E67" s="77"/>
      <c r="F67" s="75"/>
      <c r="G67" s="75"/>
      <c r="H67" s="16"/>
    </row>
    <row r="68" spans="1:10" s="14" customFormat="1" ht="24.75" x14ac:dyDescent="0.25">
      <c r="A68" s="67">
        <f t="shared" si="3"/>
        <v>33</v>
      </c>
      <c r="B68" s="73" t="s">
        <v>67</v>
      </c>
      <c r="C68" s="72">
        <v>2</v>
      </c>
      <c r="D68" s="72" t="s">
        <v>10</v>
      </c>
      <c r="E68" s="77"/>
      <c r="F68" s="75"/>
      <c r="G68" s="75"/>
      <c r="H68" s="16"/>
    </row>
    <row r="69" spans="1:10" s="6" customFormat="1" ht="27" customHeight="1" x14ac:dyDescent="0.25">
      <c r="A69" s="67">
        <f t="shared" si="3"/>
        <v>34</v>
      </c>
      <c r="B69" s="68" t="s">
        <v>74</v>
      </c>
      <c r="C69" s="67">
        <v>2</v>
      </c>
      <c r="D69" s="67" t="s">
        <v>8</v>
      </c>
      <c r="E69" s="77"/>
      <c r="F69" s="70"/>
      <c r="G69" s="70"/>
      <c r="H69" s="16"/>
    </row>
    <row r="70" spans="1:10" s="6" customFormat="1" ht="15.6" customHeight="1" x14ac:dyDescent="0.25">
      <c r="A70" s="67">
        <f t="shared" si="3"/>
        <v>35</v>
      </c>
      <c r="B70" s="68" t="s">
        <v>52</v>
      </c>
      <c r="C70" s="67">
        <v>2</v>
      </c>
      <c r="D70" s="67" t="s">
        <v>8</v>
      </c>
      <c r="E70" s="77"/>
      <c r="F70" s="70"/>
      <c r="G70" s="70"/>
      <c r="H70" s="16"/>
      <c r="J70" s="9"/>
    </row>
    <row r="71" spans="1:10" s="6" customFormat="1" ht="26.45" customHeight="1" x14ac:dyDescent="0.25">
      <c r="A71" s="94" t="s">
        <v>25</v>
      </c>
      <c r="B71" s="94"/>
      <c r="C71" s="94"/>
      <c r="D71" s="94"/>
      <c r="E71" s="94"/>
      <c r="F71" s="79">
        <f>SUM(F63:F70)</f>
        <v>0</v>
      </c>
      <c r="G71" s="79">
        <f t="shared" ref="G71" si="4">SUM(F71*1.2)</f>
        <v>0</v>
      </c>
      <c r="H71" s="17"/>
      <c r="I71" s="8"/>
    </row>
    <row r="72" spans="1:10" s="6" customFormat="1" ht="35.450000000000003" customHeight="1" x14ac:dyDescent="0.25">
      <c r="A72" s="96" t="s">
        <v>36</v>
      </c>
      <c r="B72" s="96"/>
      <c r="C72" s="96"/>
      <c r="D72" s="96"/>
      <c r="E72" s="96"/>
      <c r="F72" s="96"/>
      <c r="G72" s="96"/>
      <c r="H72" s="16"/>
    </row>
    <row r="73" spans="1:10" s="6" customFormat="1" ht="27" customHeight="1" x14ac:dyDescent="0.25">
      <c r="A73" s="67">
        <v>36</v>
      </c>
      <c r="B73" s="73" t="s">
        <v>100</v>
      </c>
      <c r="C73" s="72">
        <v>116.6</v>
      </c>
      <c r="D73" s="60" t="s">
        <v>2</v>
      </c>
      <c r="E73" s="70"/>
      <c r="F73" s="70"/>
      <c r="G73" s="70"/>
      <c r="H73" s="16"/>
    </row>
    <row r="74" spans="1:10" s="6" customFormat="1" ht="16.5" customHeight="1" outlineLevel="1" x14ac:dyDescent="0.25">
      <c r="A74" s="67"/>
      <c r="B74" s="84" t="s">
        <v>51</v>
      </c>
      <c r="C74" s="72"/>
      <c r="D74" s="60"/>
      <c r="E74" s="70"/>
      <c r="F74" s="70"/>
      <c r="G74" s="70"/>
      <c r="H74" s="16"/>
    </row>
    <row r="75" spans="1:10" s="6" customFormat="1" ht="26.25" customHeight="1" x14ac:dyDescent="0.25">
      <c r="A75" s="67">
        <v>37</v>
      </c>
      <c r="B75" s="73" t="s">
        <v>17</v>
      </c>
      <c r="C75" s="72">
        <v>110.67</v>
      </c>
      <c r="D75" s="60" t="s">
        <v>7</v>
      </c>
      <c r="E75" s="70"/>
      <c r="F75" s="70"/>
      <c r="G75" s="70"/>
      <c r="H75" s="16"/>
    </row>
    <row r="76" spans="1:10" s="6" customFormat="1" ht="15.6" customHeight="1" outlineLevel="1" x14ac:dyDescent="0.25">
      <c r="A76" s="67"/>
      <c r="B76" s="84" t="s">
        <v>51</v>
      </c>
      <c r="C76" s="72"/>
      <c r="D76" s="60"/>
      <c r="E76" s="70"/>
      <c r="F76" s="70"/>
      <c r="G76" s="70"/>
      <c r="H76" s="16"/>
    </row>
    <row r="77" spans="1:10" s="6" customFormat="1" ht="26.45" customHeight="1" x14ac:dyDescent="0.25">
      <c r="A77" s="67">
        <v>38</v>
      </c>
      <c r="B77" s="73" t="s">
        <v>29</v>
      </c>
      <c r="C77" s="72">
        <v>60</v>
      </c>
      <c r="D77" s="60" t="s">
        <v>8</v>
      </c>
      <c r="E77" s="70"/>
      <c r="F77" s="70"/>
      <c r="G77" s="70"/>
      <c r="H77" s="16"/>
    </row>
    <row r="78" spans="1:10" s="6" customFormat="1" ht="15.6" customHeight="1" x14ac:dyDescent="0.25">
      <c r="A78" s="67">
        <v>39</v>
      </c>
      <c r="B78" s="73" t="s">
        <v>62</v>
      </c>
      <c r="C78" s="72">
        <v>34</v>
      </c>
      <c r="D78" s="60" t="s">
        <v>8</v>
      </c>
      <c r="E78" s="77"/>
      <c r="F78" s="70"/>
      <c r="G78" s="70"/>
      <c r="H78" s="16"/>
    </row>
    <row r="79" spans="1:10" s="6" customFormat="1" ht="15.6" customHeight="1" x14ac:dyDescent="0.25">
      <c r="A79" s="67">
        <v>40</v>
      </c>
      <c r="B79" s="73" t="s">
        <v>110</v>
      </c>
      <c r="C79" s="72">
        <v>26</v>
      </c>
      <c r="D79" s="60" t="s">
        <v>8</v>
      </c>
      <c r="E79" s="77"/>
      <c r="F79" s="70"/>
      <c r="G79" s="70"/>
      <c r="H79" s="16"/>
    </row>
    <row r="80" spans="1:10" s="6" customFormat="1" x14ac:dyDescent="0.25">
      <c r="A80" s="67">
        <v>41</v>
      </c>
      <c r="B80" s="73" t="s">
        <v>75</v>
      </c>
      <c r="C80" s="72">
        <v>102</v>
      </c>
      <c r="D80" s="60" t="s">
        <v>22</v>
      </c>
      <c r="E80" s="70"/>
      <c r="F80" s="70"/>
      <c r="G80" s="70"/>
      <c r="H80" s="16"/>
    </row>
    <row r="81" spans="1:10" s="6" customFormat="1" ht="15.6" customHeight="1" x14ac:dyDescent="0.25">
      <c r="A81" s="67">
        <v>42</v>
      </c>
      <c r="B81" s="73" t="s">
        <v>21</v>
      </c>
      <c r="C81" s="72">
        <v>60</v>
      </c>
      <c r="D81" s="60" t="s">
        <v>8</v>
      </c>
      <c r="E81" s="70"/>
      <c r="F81" s="70"/>
      <c r="G81" s="70"/>
      <c r="H81" s="16"/>
    </row>
    <row r="82" spans="1:10" s="6" customFormat="1" ht="25.9" customHeight="1" x14ac:dyDescent="0.25">
      <c r="A82" s="67">
        <v>43</v>
      </c>
      <c r="B82" s="73" t="s">
        <v>80</v>
      </c>
      <c r="C82" s="67">
        <v>204.75</v>
      </c>
      <c r="D82" s="67" t="s">
        <v>7</v>
      </c>
      <c r="E82" s="70"/>
      <c r="F82" s="70"/>
      <c r="G82" s="70"/>
      <c r="H82" s="16"/>
    </row>
    <row r="83" spans="1:10" s="6" customFormat="1" ht="15.6" customHeight="1" outlineLevel="1" x14ac:dyDescent="0.25">
      <c r="A83" s="67"/>
      <c r="B83" s="84" t="s">
        <v>76</v>
      </c>
      <c r="C83" s="67"/>
      <c r="D83" s="67"/>
      <c r="E83" s="70"/>
      <c r="F83" s="70"/>
      <c r="G83" s="70"/>
      <c r="H83" s="16"/>
    </row>
    <row r="84" spans="1:10" s="6" customFormat="1" ht="42.75" customHeight="1" outlineLevel="1" x14ac:dyDescent="0.25">
      <c r="A84" s="67">
        <v>44</v>
      </c>
      <c r="B84" s="73" t="s">
        <v>108</v>
      </c>
      <c r="C84" s="67">
        <v>2</v>
      </c>
      <c r="D84" s="67" t="s">
        <v>10</v>
      </c>
      <c r="E84" s="70"/>
      <c r="F84" s="70"/>
      <c r="G84" s="70"/>
      <c r="H84" s="16"/>
    </row>
    <row r="85" spans="1:10" s="6" customFormat="1" ht="28.5" customHeight="1" x14ac:dyDescent="0.25">
      <c r="A85" s="67">
        <v>45</v>
      </c>
      <c r="B85" s="73" t="s">
        <v>102</v>
      </c>
      <c r="C85" s="60">
        <v>350</v>
      </c>
      <c r="D85" s="60" t="s">
        <v>2</v>
      </c>
      <c r="E85" s="77"/>
      <c r="F85" s="70"/>
      <c r="G85" s="70"/>
      <c r="H85" s="16"/>
    </row>
    <row r="86" spans="1:10" s="6" customFormat="1" ht="15.6" customHeight="1" outlineLevel="1" x14ac:dyDescent="0.25">
      <c r="A86" s="67"/>
      <c r="B86" s="84" t="s">
        <v>103</v>
      </c>
      <c r="C86" s="60"/>
      <c r="D86" s="60"/>
      <c r="E86" s="77"/>
      <c r="F86" s="70"/>
      <c r="G86" s="70"/>
      <c r="H86" s="16"/>
    </row>
    <row r="87" spans="1:10" s="6" customFormat="1" ht="15.6" customHeight="1" outlineLevel="1" x14ac:dyDescent="0.25">
      <c r="A87" s="67">
        <v>46</v>
      </c>
      <c r="B87" s="73" t="s">
        <v>104</v>
      </c>
      <c r="C87" s="60">
        <v>70</v>
      </c>
      <c r="D87" s="60" t="s">
        <v>8</v>
      </c>
      <c r="E87" s="77"/>
      <c r="F87" s="70"/>
      <c r="G87" s="70"/>
      <c r="H87" s="16"/>
    </row>
    <row r="88" spans="1:10" s="6" customFormat="1" ht="15.6" customHeight="1" outlineLevel="1" x14ac:dyDescent="0.25">
      <c r="A88" s="67">
        <v>47</v>
      </c>
      <c r="B88" s="73" t="s">
        <v>109</v>
      </c>
      <c r="C88" s="60">
        <v>70</v>
      </c>
      <c r="D88" s="60" t="s">
        <v>8</v>
      </c>
      <c r="E88" s="77"/>
      <c r="F88" s="70"/>
      <c r="G88" s="70"/>
      <c r="H88" s="16"/>
    </row>
    <row r="89" spans="1:10" s="6" customFormat="1" ht="15.6" customHeight="1" outlineLevel="1" x14ac:dyDescent="0.25">
      <c r="A89" s="67">
        <v>48</v>
      </c>
      <c r="B89" s="73" t="s">
        <v>105</v>
      </c>
      <c r="C89" s="60">
        <v>450</v>
      </c>
      <c r="D89" s="60" t="s">
        <v>8</v>
      </c>
      <c r="E89" s="77"/>
      <c r="F89" s="70"/>
      <c r="G89" s="70"/>
      <c r="H89" s="16"/>
    </row>
    <row r="90" spans="1:10" s="6" customFormat="1" ht="15.6" customHeight="1" outlineLevel="1" x14ac:dyDescent="0.25">
      <c r="A90" s="67">
        <v>49</v>
      </c>
      <c r="B90" s="73" t="s">
        <v>107</v>
      </c>
      <c r="C90" s="60">
        <v>585</v>
      </c>
      <c r="D90" s="60" t="s">
        <v>22</v>
      </c>
      <c r="E90" s="77"/>
      <c r="F90" s="70"/>
      <c r="G90" s="70"/>
      <c r="H90" s="16"/>
    </row>
    <row r="91" spans="1:10" s="6" customFormat="1" ht="15.6" customHeight="1" outlineLevel="1" x14ac:dyDescent="0.25">
      <c r="A91" s="67">
        <v>50</v>
      </c>
      <c r="B91" s="73" t="s">
        <v>106</v>
      </c>
      <c r="C91" s="60">
        <v>100</v>
      </c>
      <c r="D91" s="60" t="s">
        <v>22</v>
      </c>
      <c r="E91" s="77"/>
      <c r="F91" s="70"/>
      <c r="G91" s="70"/>
      <c r="H91" s="16"/>
    </row>
    <row r="92" spans="1:10" s="6" customFormat="1" ht="18" customHeight="1" x14ac:dyDescent="0.25">
      <c r="A92" s="67">
        <v>51</v>
      </c>
      <c r="B92" s="73" t="s">
        <v>11</v>
      </c>
      <c r="C92" s="60">
        <v>1</v>
      </c>
      <c r="D92" s="60" t="s">
        <v>13</v>
      </c>
      <c r="E92" s="77"/>
      <c r="F92" s="70"/>
      <c r="G92" s="70"/>
      <c r="H92" s="16"/>
    </row>
    <row r="93" spans="1:10" s="6" customFormat="1" ht="16.5" customHeight="1" x14ac:dyDescent="0.25">
      <c r="A93" s="67">
        <v>52</v>
      </c>
      <c r="B93" s="80" t="s">
        <v>20</v>
      </c>
      <c r="C93" s="81">
        <v>1</v>
      </c>
      <c r="D93" s="81" t="s">
        <v>13</v>
      </c>
      <c r="E93" s="77"/>
      <c r="F93" s="70"/>
      <c r="G93" s="70"/>
      <c r="H93" s="16"/>
      <c r="J93" s="9"/>
    </row>
    <row r="94" spans="1:10" s="6" customFormat="1" ht="28.9" customHeight="1" x14ac:dyDescent="0.25">
      <c r="A94" s="94" t="s">
        <v>26</v>
      </c>
      <c r="B94" s="94"/>
      <c r="C94" s="94"/>
      <c r="D94" s="94"/>
      <c r="E94" s="94"/>
      <c r="F94" s="79">
        <f>SUM(F73:F93)</f>
        <v>0</v>
      </c>
      <c r="G94" s="79">
        <f>SUM(F94*1.2)</f>
        <v>0</v>
      </c>
      <c r="H94" s="17"/>
      <c r="I94" s="11"/>
    </row>
    <row r="95" spans="1:10" s="6" customFormat="1" ht="37.9" customHeight="1" x14ac:dyDescent="0.25">
      <c r="A95" s="95" t="s">
        <v>34</v>
      </c>
      <c r="B95" s="95"/>
      <c r="C95" s="42"/>
      <c r="D95" s="39"/>
      <c r="E95" s="41"/>
      <c r="F95" s="40"/>
      <c r="G95" s="40"/>
      <c r="H95" s="14"/>
    </row>
    <row r="96" spans="1:10" s="5" customFormat="1" ht="15.6" customHeight="1" x14ac:dyDescent="0.25">
      <c r="A96" s="67">
        <v>53</v>
      </c>
      <c r="B96" s="68" t="s">
        <v>81</v>
      </c>
      <c r="C96" s="67">
        <v>1</v>
      </c>
      <c r="D96" s="67" t="s">
        <v>27</v>
      </c>
      <c r="E96" s="69"/>
      <c r="F96" s="70"/>
      <c r="G96" s="70"/>
      <c r="H96" s="16"/>
      <c r="I96" s="6"/>
    </row>
    <row r="97" spans="1:9" s="6" customFormat="1" ht="28.9" customHeight="1" x14ac:dyDescent="0.25">
      <c r="A97" s="94" t="s">
        <v>50</v>
      </c>
      <c r="B97" s="94"/>
      <c r="C97" s="94"/>
      <c r="D97" s="94"/>
      <c r="E97" s="94"/>
      <c r="F97" s="79">
        <f>SUM(F96)</f>
        <v>0</v>
      </c>
      <c r="G97" s="79">
        <f>SUM(F97*1.2)</f>
        <v>0</v>
      </c>
      <c r="H97" s="17"/>
      <c r="I97" s="11"/>
    </row>
    <row r="98" spans="1:9" ht="49.15" customHeight="1" x14ac:dyDescent="0.25">
      <c r="A98" s="93" t="s">
        <v>47</v>
      </c>
      <c r="B98" s="93"/>
      <c r="C98" s="93"/>
      <c r="D98" s="93"/>
      <c r="E98" s="93"/>
      <c r="F98" s="44">
        <f>SUM(F49+F61+F71+F94+F97)+F40+F35+F18+F10</f>
        <v>0</v>
      </c>
      <c r="G98" s="44">
        <f>SUM(G49+G61+G71+G94+G97)+G40+G35+G18+G10</f>
        <v>0</v>
      </c>
      <c r="H98" s="14"/>
      <c r="I98" s="12"/>
    </row>
    <row r="99" spans="1:9" ht="31.9" customHeight="1" x14ac:dyDescent="0.25">
      <c r="A99" s="45"/>
      <c r="B99" s="46"/>
      <c r="C99" s="47"/>
      <c r="D99" s="47"/>
      <c r="E99" s="48"/>
      <c r="F99" s="49"/>
      <c r="G99" s="49"/>
      <c r="H99" s="14"/>
    </row>
    <row r="100" spans="1:9" x14ac:dyDescent="0.25">
      <c r="A100" s="45"/>
      <c r="B100" s="50"/>
      <c r="C100" s="47"/>
      <c r="D100" s="47"/>
      <c r="E100" s="48"/>
      <c r="F100" s="49"/>
      <c r="G100" s="49"/>
      <c r="H100" s="14"/>
    </row>
    <row r="101" spans="1:9" x14ac:dyDescent="0.25">
      <c r="A101" s="45"/>
      <c r="B101" s="50"/>
      <c r="C101" s="47"/>
      <c r="D101" s="47"/>
      <c r="E101" s="48"/>
      <c r="F101" s="49"/>
      <c r="G101" s="49"/>
      <c r="H101" s="14"/>
    </row>
    <row r="102" spans="1:9" x14ac:dyDescent="0.25">
      <c r="A102" s="45"/>
      <c r="B102" s="46"/>
      <c r="C102" s="47"/>
      <c r="D102" s="47"/>
      <c r="E102" s="48"/>
      <c r="F102" s="49"/>
      <c r="G102" s="49"/>
      <c r="H102" s="14"/>
    </row>
    <row r="103" spans="1:9" x14ac:dyDescent="0.25">
      <c r="A103" s="45"/>
      <c r="B103" s="51"/>
      <c r="C103" s="47"/>
      <c r="D103" s="47"/>
      <c r="E103" s="48"/>
      <c r="F103" s="49"/>
      <c r="G103" s="49"/>
      <c r="H103" s="14"/>
    </row>
    <row r="104" spans="1:9" x14ac:dyDescent="0.25">
      <c r="A104" s="52"/>
      <c r="B104" s="53"/>
      <c r="C104" s="54"/>
      <c r="D104" s="54"/>
      <c r="E104" s="55"/>
      <c r="F104" s="56"/>
      <c r="G104" s="56"/>
      <c r="H104" s="14"/>
    </row>
    <row r="105" spans="1:9" x14ac:dyDescent="0.25">
      <c r="A105" s="33"/>
      <c r="B105" s="35"/>
      <c r="C105" s="57"/>
      <c r="D105" s="57"/>
      <c r="E105" s="58"/>
      <c r="F105" s="59"/>
      <c r="G105" s="59"/>
    </row>
  </sheetData>
  <mergeCells count="18">
    <mergeCell ref="A62:G62"/>
    <mergeCell ref="A50:E50"/>
    <mergeCell ref="A61:E61"/>
    <mergeCell ref="A10:E10"/>
    <mergeCell ref="A11:G11"/>
    <mergeCell ref="A49:E49"/>
    <mergeCell ref="A19:G19"/>
    <mergeCell ref="A36:G36"/>
    <mergeCell ref="A41:G41"/>
    <mergeCell ref="A40:E40"/>
    <mergeCell ref="A35:E35"/>
    <mergeCell ref="A18:E18"/>
    <mergeCell ref="A98:E98"/>
    <mergeCell ref="A71:E71"/>
    <mergeCell ref="A95:B95"/>
    <mergeCell ref="A97:E97"/>
    <mergeCell ref="A72:G72"/>
    <mergeCell ref="A94:E94"/>
  </mergeCells>
  <conditionalFormatting sqref="E96:E97 E21:E25 E1:F6 G3:G5 M5:M6 I2 I5:J6 E27:E34 E17 E12:E15 E39 E43:E48 E7:E9">
    <cfRule type="cellIs" dxfId="7" priority="222" stopIfTrue="1" operator="greaterThan">
      <formula>0</formula>
    </cfRule>
  </conditionalFormatting>
  <conditionalFormatting sqref="E10">
    <cfRule type="cellIs" dxfId="6" priority="17" stopIfTrue="1" operator="greaterThan">
      <formula>0</formula>
    </cfRule>
  </conditionalFormatting>
  <conditionalFormatting sqref="E16">
    <cfRule type="cellIs" dxfId="5" priority="12" stopIfTrue="1" operator="greaterThan">
      <formula>0</formula>
    </cfRule>
  </conditionalFormatting>
  <conditionalFormatting sqref="E61">
    <cfRule type="cellIs" dxfId="4" priority="8" stopIfTrue="1" operator="greaterThan">
      <formula>0</formula>
    </cfRule>
  </conditionalFormatting>
  <conditionalFormatting sqref="E94">
    <cfRule type="cellIs" dxfId="3" priority="7" stopIfTrue="1" operator="greaterThan">
      <formula>0</formula>
    </cfRule>
  </conditionalFormatting>
  <conditionalFormatting sqref="E79:E93">
    <cfRule type="cellIs" dxfId="2" priority="3" stopIfTrue="1" operator="greaterThan">
      <formula>0</formula>
    </cfRule>
  </conditionalFormatting>
  <conditionalFormatting sqref="E73:E77">
    <cfRule type="cellIs" dxfId="1" priority="2" stopIfTrue="1" operator="greaterThan">
      <formula>0</formula>
    </cfRule>
  </conditionalFormatting>
  <conditionalFormatting sqref="E78">
    <cfRule type="cellIs" dxfId="0" priority="1" stopIfTrue="1" operator="greaterThan">
      <formula>0</formula>
    </cfRule>
  </conditionalFormatting>
  <printOptions horizontalCentered="1"/>
  <pageMargins left="0.25" right="0.25" top="0.75" bottom="0.75" header="0.3" footer="0.3"/>
  <pageSetup paperSize="9" scale="85" orientation="portrait" r:id="rId1"/>
  <headerFooter>
    <oddFooter>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vv SO_01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2019-05-28T06:41:33Z</dcterms:modified>
</cp:coreProperties>
</file>